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rmissions Explorer 1" sheetId="1" r:id="rId4"/>
    <sheet state="visible" name="Permissions Explorer 2" sheetId="2" r:id="rId5"/>
    <sheet state="visible" name="Permissions Explorer 3" sheetId="3" r:id="rId6"/>
    <sheet state="visible" name="Permissions Explorer 4" sheetId="4" r:id="rId7"/>
  </sheets>
  <definedNames/>
  <calcPr/>
</workbook>
</file>

<file path=xl/sharedStrings.xml><?xml version="1.0" encoding="utf-8"?>
<sst xmlns="http://schemas.openxmlformats.org/spreadsheetml/2006/main" count="32" uniqueCount="16">
  <si>
    <t>Step 1:
Select an account level.</t>
  </si>
  <si>
    <t>Step 2:
Select a permissions level</t>
  </si>
  <si>
    <t>Based on your selection, these are the areas visible to that permission level.</t>
  </si>
  <si>
    <t>System Admin</t>
  </si>
  <si>
    <t>Scheduling</t>
  </si>
  <si>
    <t>How to Use and Notes</t>
  </si>
  <si>
    <r>
      <rPr>
        <rFont val="Arial"/>
        <b/>
        <color theme="1"/>
        <sz val="13.0"/>
        <u/>
      </rPr>
      <t xml:space="preserve">To use the Permissions Explorer:
</t>
    </r>
    <r>
      <rPr>
        <rFont val="Arial"/>
        <color theme="1"/>
        <sz val="13.0"/>
      </rPr>
      <t xml:space="preserve">1. Select one Account Level in the first dropdown.
2. Select a permission type in the second dropdown
You can only select one permission at a time within this tab. We've duplicated the explorer in separate tabs at the bottom of the document so that you can use each tab to explore different variations of the permission. </t>
    </r>
  </si>
  <si>
    <r>
      <rPr>
        <rFont val="Arial"/>
        <b/>
        <color theme="1"/>
        <sz val="13.0"/>
        <u/>
      </rPr>
      <t xml:space="preserve">A note about Search &amp; Reports and Contact Records
</t>
    </r>
    <r>
      <rPr>
        <rFont val="Arial"/>
        <b val="0"/>
        <color theme="1"/>
        <sz val="13.0"/>
        <u/>
      </rPr>
      <t>Even with access to Search &amp; Reports, certain data may be hidden from your view based on your permission level. For example, if you have access to Search &amp; Reports but do not have "Medical" permission, you will not be able to search for or view data on any fields placed in the "Medical" grouping.
The same goes for contact records, you might have access to see the "Enrollment" tab on the student's record, but, you will only be able to see the "Medical" grouping and related fields if you have "Medical" permissions.</t>
    </r>
    <r>
      <rPr>
        <rFont val="Arial"/>
        <b/>
        <color theme="1"/>
        <sz val="13.0"/>
        <u/>
      </rPr>
      <t xml:space="preserve">
</t>
    </r>
  </si>
  <si>
    <t>Financial</t>
  </si>
  <si>
    <r>
      <rPr>
        <rFont val="Arial"/>
        <b/>
        <color theme="1"/>
        <sz val="13.0"/>
        <u/>
      </rPr>
      <t xml:space="preserve">To use the Permissions Explorer:
</t>
    </r>
    <r>
      <rPr>
        <rFont val="Arial"/>
        <color theme="1"/>
        <sz val="13.0"/>
      </rPr>
      <t xml:space="preserve">1. Select one Account Level in the first dropdown.
2. Select a permission type in the second dropdown
You can only select one permission at a time within this tab. We've duplicated the explorer in separate tabs at the bottom of the document so that you can use each tab to explore different variations of the permission. </t>
    </r>
  </si>
  <si>
    <r>
      <rPr>
        <rFont val="Arial"/>
        <b/>
        <color theme="1"/>
        <sz val="13.0"/>
        <u/>
      </rPr>
      <t xml:space="preserve">A note about Search &amp; Reports and Contact Records
</t>
    </r>
    <r>
      <rPr>
        <rFont val="Arial"/>
        <b val="0"/>
        <color theme="1"/>
        <sz val="13.0"/>
        <u/>
      </rPr>
      <t>Even with access to Search &amp; Reports, certain data may be hidden from your view based on your permission level. For example, if you have access to Search &amp; Reports but do not have "Medical" permission, you will not be able to search for or view data on any fields placed in the "Medical" grouping.
The same goes for contact records, you might have access to see the "Enrollment" tab on the student's record, but, you will only be able to see the "Medical" grouping and related fields if you have "Medical" permissions.</t>
    </r>
    <r>
      <rPr>
        <rFont val="Arial"/>
        <b/>
        <color theme="1"/>
        <sz val="13.0"/>
        <u/>
      </rPr>
      <t xml:space="preserve">
</t>
    </r>
  </si>
  <si>
    <t>Admissions</t>
  </si>
  <si>
    <r>
      <rPr>
        <rFont val="Arial"/>
        <b/>
        <color theme="1"/>
        <sz val="13.0"/>
        <u/>
      </rPr>
      <t xml:space="preserve">To use the Permissions Explorer:
</t>
    </r>
    <r>
      <rPr>
        <rFont val="Arial"/>
        <color theme="1"/>
        <sz val="13.0"/>
      </rPr>
      <t xml:space="preserve">1. Select one Account Level in the first dropdown.
2. Select a permission type in the second dropdown
You can only select one permission at a time within this tab. We've duplicated the explorer in separate tabs at the bottom of the document so that you can use each tab to explore different variations of the permission. </t>
    </r>
  </si>
  <si>
    <r>
      <rPr>
        <rFont val="Arial"/>
        <b/>
        <color theme="1"/>
        <sz val="13.0"/>
        <u/>
      </rPr>
      <t xml:space="preserve">A note about Search &amp; Reports and Contact Records
</t>
    </r>
    <r>
      <rPr>
        <rFont val="Arial"/>
        <b val="0"/>
        <color theme="1"/>
        <sz val="13.0"/>
        <u/>
      </rPr>
      <t>Even with access to Search &amp; Reports, certain data may be hidden from your view based on your permission level. For example, if you have access to Search &amp; Reports but do not have "Medical" permission, you will not be able to search for or view data on any fields placed in the "Medical" grouping.
The same goes for contact records, you might have access to see the "Enrollment" tab on the student's record, but, you will only be able to see the "Medical" grouping and related fields if you have "Medical" permissions.</t>
    </r>
    <r>
      <rPr>
        <rFont val="Arial"/>
        <b/>
        <color theme="1"/>
        <sz val="13.0"/>
        <u/>
      </rPr>
      <t xml:space="preserve">
</t>
    </r>
  </si>
  <si>
    <r>
      <rPr>
        <rFont val="Arial"/>
        <b/>
        <color theme="1"/>
        <sz val="13.0"/>
        <u/>
      </rPr>
      <t xml:space="preserve">To use the Permissions Explorer:
</t>
    </r>
    <r>
      <rPr>
        <rFont val="Arial"/>
        <color theme="1"/>
        <sz val="13.0"/>
      </rPr>
      <t xml:space="preserve">1. Select one Account Level in the first dropdown.
2. Select a permission type in the second dropdown
You can only select one permission at a time within this tab. We've duplicated the explorer in separate tabs at the bottom of the document so that you can use each tab to explore different variations of the permission. </t>
    </r>
  </si>
  <si>
    <r>
      <rPr>
        <rFont val="Arial"/>
        <b/>
        <color theme="1"/>
        <sz val="13.0"/>
        <u/>
      </rPr>
      <t xml:space="preserve">A note about Search &amp; Reports and Contact Records
</t>
    </r>
    <r>
      <rPr>
        <rFont val="Arial"/>
        <b val="0"/>
        <color theme="1"/>
        <sz val="13.0"/>
        <u/>
      </rPr>
      <t>Even with access to Search &amp; Reports, certain data may be hidden from your view based on your permission level. For example, if you have access to Search &amp; Reports but do not have "Medical" permission, you will not be able to search for or view data on any fields placed in the "Medical" grouping.
The same goes for contact records, you might have access to see the "Enrollment" tab on the student's record, but, you will only be able to see the "Medical" grouping and related fields if you have "Medical" permissions.</t>
    </r>
    <r>
      <rPr>
        <rFont val="Arial"/>
        <b/>
        <color theme="1"/>
        <sz val="13.0"/>
        <u/>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</si>
</sst>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u/>
      <sz val="18.0"/>
      <color rgb="FFFFFFFF"/>
      <name val="Arial"/>
    </font>
    <font>
      <u/>
      <sz val="18.0"/>
      <color rgb="FFFFFFFF"/>
      <name val="Arial"/>
    </font>
    <font>
      <sz val="18.0"/>
      <color theme="1"/>
      <name val="Arial"/>
    </font>
    <font>
      <sz val="18.0"/>
      <color theme="1"/>
      <name val="Arial"/>
      <scheme val="minor"/>
    </font>
    <font>
      <sz val="13.0"/>
      <color theme="1"/>
      <name val="Arial"/>
    </font>
    <font>
      <sz val="13.0"/>
      <color theme="1"/>
      <name val="Arial"/>
      <scheme val="minor"/>
    </font>
    <font>
      <b/>
      <sz val="18.0"/>
      <color rgb="FFFFFFFF"/>
      <name val="Arial"/>
    </font>
    <font>
      <b/>
      <u/>
      <sz val="13.0"/>
      <color theme="1"/>
      <name val="Arial"/>
    </font>
    <font>
      <color theme="1"/>
      <name val="Arial"/>
    </font>
  </fonts>
  <fills count="3">
    <fill>
      <patternFill patternType="none"/>
    </fill>
    <fill>
      <patternFill patternType="lightGray"/>
    </fill>
    <fill>
      <patternFill patternType="solid">
        <fgColor rgb="FF2DB9A3"/>
        <bgColor rgb="FF2DB9A3"/>
      </patternFill>
    </fill>
  </fills>
  <borders count="1">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horizontal="left" shrinkToFit="0" vertical="top" wrapText="1"/>
    </xf>
    <xf borderId="0" fillId="2" fontId="2" numFmtId="0" xfId="0" applyAlignment="1" applyFont="1">
      <alignment horizontal="left" readingOrder="0" shrinkToFit="0" vertical="top" wrapText="1"/>
    </xf>
    <xf borderId="0" fillId="0" fontId="3" numFmtId="0" xfId="0" applyAlignment="1" applyFont="1">
      <alignment vertical="bottom"/>
    </xf>
    <xf borderId="0" fillId="0" fontId="3" numFmtId="0" xfId="0" applyAlignment="1" applyFont="1">
      <alignment vertical="bottom"/>
    </xf>
    <xf borderId="0" fillId="0" fontId="4" numFmtId="0" xfId="0" applyFont="1"/>
    <xf borderId="0" fillId="0" fontId="5" numFmtId="0" xfId="0" applyAlignment="1" applyFont="1">
      <alignment readingOrder="0" vertical="bottom"/>
    </xf>
    <xf borderId="0" fillId="0" fontId="5" numFmtId="0" xfId="0" applyAlignment="1" applyFont="1">
      <alignment horizontal="center" shrinkToFit="0" vertical="center" wrapText="1"/>
    </xf>
    <xf borderId="0" fillId="0" fontId="5" numFmtId="0" xfId="0" applyAlignment="1" applyFont="1">
      <alignment vertical="bottom"/>
    </xf>
    <xf borderId="0" fillId="0" fontId="5" numFmtId="0" xfId="0" applyAlignment="1" applyFont="1">
      <alignment vertical="bottom"/>
    </xf>
    <xf borderId="0" fillId="0" fontId="6" numFmtId="0" xfId="0" applyFont="1"/>
    <xf borderId="0" fillId="0" fontId="5" numFmtId="0" xfId="0" applyAlignment="1" applyFont="1">
      <alignment horizontal="center" readingOrder="0" shrinkToFit="0" vertical="center" wrapText="1"/>
    </xf>
    <xf borderId="0" fillId="0" fontId="5" numFmtId="0" xfId="0" applyAlignment="1" applyFont="1">
      <alignment shrinkToFit="0" vertical="bottom" wrapText="1"/>
    </xf>
    <xf borderId="0" fillId="0" fontId="5" numFmtId="0" xfId="0" applyAlignment="1" applyFont="1">
      <alignment horizontal="center" shrinkToFit="0" vertical="bottom" wrapText="1"/>
    </xf>
    <xf borderId="0" fillId="0" fontId="5" numFmtId="0" xfId="0" applyAlignment="1" applyFont="1">
      <alignment horizontal="center" readingOrder="0" shrinkToFit="0" vertical="bottom" wrapText="1"/>
    </xf>
    <xf borderId="0" fillId="0" fontId="5" numFmtId="0" xfId="0" applyAlignment="1" applyFont="1">
      <alignment horizontal="right" readingOrder="0" shrinkToFit="0" vertical="bottom" wrapText="1"/>
    </xf>
    <xf borderId="0" fillId="2" fontId="5" numFmtId="0" xfId="0" applyAlignment="1" applyFont="1">
      <alignment vertical="bottom"/>
    </xf>
    <xf borderId="0" fillId="0" fontId="7" numFmtId="0" xfId="0" applyAlignment="1" applyFont="1">
      <alignment horizontal="center" readingOrder="0" shrinkToFit="0" vertical="bottom" wrapText="1"/>
    </xf>
    <xf borderId="0" fillId="2" fontId="5" numFmtId="0" xfId="0" applyAlignment="1" applyFont="1">
      <alignment vertical="bottom"/>
    </xf>
    <xf borderId="0" fillId="2" fontId="6" numFmtId="0" xfId="0" applyFont="1"/>
    <xf borderId="0" fillId="0" fontId="5" numFmtId="0" xfId="0" applyAlignment="1" applyFont="1">
      <alignment horizontal="left" readingOrder="0" shrinkToFit="0" vertical="bottom" wrapText="1"/>
    </xf>
    <xf borderId="0" fillId="0" fontId="8" numFmtId="0" xfId="0" applyAlignment="1" applyFont="1">
      <alignment horizontal="left" readingOrder="0" shrinkToFit="0" vertical="bottom" wrapText="1"/>
    </xf>
    <xf borderId="0" fillId="0" fontId="9" numFmtId="0" xfId="0" applyAlignment="1" applyFont="1">
      <alignment vertical="bottom"/>
    </xf>
    <xf borderId="0" fillId="0" fontId="9" numFmtId="0" xfId="0" applyAlignment="1" applyFont="1">
      <alignment vertical="bottom"/>
    </xf>
  </cellXfs>
  <cellStyles count="1">
    <cellStyle xfId="0" name="Normal" builtinId="0"/>
  </cellStyles>
  <dxfs count="2">
    <dxf>
      <font>
        <b/>
        <color rgb="FF163051"/>
      </font>
      <fill>
        <patternFill patternType="solid">
          <fgColor rgb="FFFFFFFF"/>
          <bgColor rgb="FFFFFFFF"/>
        </patternFill>
      </fill>
      <border/>
    </dxf>
    <dxf>
      <font>
        <color rgb="FFFFFFFF"/>
      </font>
      <fill>
        <patternFill patternType="solid">
          <fgColor rgb="FF2DB9A3"/>
          <bgColor rgb="FF2DB9A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25"/>
    <col customWidth="1" min="2" max="2" width="33.13"/>
    <col customWidth="1" min="3" max="3" width="78.88"/>
    <col customWidth="1" min="4" max="5" width="33.13"/>
    <col customWidth="1" min="6" max="9" width="18.0"/>
  </cols>
  <sheetData>
    <row r="1">
      <c r="A1" s="1" t="s">
        <v>0</v>
      </c>
      <c r="B1" s="1" t="s">
        <v>1</v>
      </c>
      <c r="C1" s="2" t="s">
        <v>2</v>
      </c>
      <c r="D1" s="3"/>
      <c r="E1" s="3"/>
      <c r="F1" s="3"/>
      <c r="G1" s="3"/>
      <c r="H1" s="3"/>
      <c r="I1" s="3"/>
      <c r="J1" s="4"/>
      <c r="K1" s="4"/>
      <c r="L1" s="4"/>
      <c r="M1" s="4"/>
      <c r="N1" s="4"/>
      <c r="O1" s="4"/>
      <c r="P1" s="4"/>
      <c r="Q1" s="4"/>
      <c r="R1" s="4"/>
      <c r="S1" s="4"/>
      <c r="T1" s="4"/>
      <c r="U1" s="4"/>
      <c r="V1" s="4"/>
      <c r="W1" s="4"/>
      <c r="X1" s="4"/>
      <c r="Y1" s="4"/>
      <c r="Z1" s="4"/>
      <c r="AA1" s="4"/>
      <c r="AB1" s="4"/>
      <c r="AC1" s="5"/>
      <c r="AD1" s="5"/>
    </row>
    <row r="2">
      <c r="A2" s="6" t="s">
        <v>3</v>
      </c>
      <c r="B2" s="6" t="s">
        <v>4</v>
      </c>
      <c r="C2" s="7" t="str">
        <f>IF(AND(OR(A2 = "System Admin", A2 = "Admin", A2 = "User"), OR(B2 = "Admissions", B2 = "Enrollment")), "Dashboard", "")
</f>
        <v/>
      </c>
      <c r="D2" s="8"/>
      <c r="E2" s="8"/>
      <c r="F2" s="9"/>
      <c r="G2" s="9"/>
      <c r="H2" s="9"/>
      <c r="I2" s="9"/>
      <c r="J2" s="9"/>
      <c r="K2" s="9"/>
      <c r="L2" s="9"/>
      <c r="M2" s="9"/>
      <c r="N2" s="9"/>
      <c r="O2" s="9"/>
      <c r="P2" s="9"/>
      <c r="Q2" s="9"/>
      <c r="R2" s="9"/>
      <c r="S2" s="9"/>
      <c r="T2" s="9"/>
      <c r="U2" s="9"/>
      <c r="V2" s="9"/>
      <c r="W2" s="9"/>
      <c r="X2" s="9"/>
      <c r="Y2" s="9"/>
      <c r="Z2" s="9"/>
      <c r="AA2" s="9"/>
      <c r="AB2" s="9"/>
      <c r="AC2" s="10"/>
      <c r="AD2" s="10"/>
    </row>
    <row r="3">
      <c r="A3" s="8"/>
      <c r="B3" s="8"/>
      <c r="C3" s="7" t="str">
        <f>IF(AND(OR(A2 = "System Admin", A2 = "Admin", A2 = "User"), B2 = "Admissions"), "Admissions List Pages (Students in Admissions, Waitlists, and Forms)", "")
</f>
        <v/>
      </c>
      <c r="D3" s="8"/>
      <c r="E3" s="8"/>
      <c r="F3" s="9"/>
      <c r="G3" s="9"/>
      <c r="H3" s="9"/>
      <c r="I3" s="9"/>
      <c r="J3" s="9"/>
      <c r="K3" s="9"/>
      <c r="L3" s="9"/>
      <c r="M3" s="9"/>
      <c r="N3" s="9"/>
      <c r="O3" s="9"/>
      <c r="P3" s="9"/>
      <c r="Q3" s="9"/>
      <c r="R3" s="9"/>
      <c r="S3" s="9"/>
      <c r="T3" s="9"/>
      <c r="U3" s="9"/>
      <c r="V3" s="9"/>
      <c r="W3" s="9"/>
      <c r="X3" s="9"/>
      <c r="Y3" s="9"/>
      <c r="Z3" s="9"/>
      <c r="AA3" s="9"/>
      <c r="AB3" s="9"/>
      <c r="AC3" s="10"/>
      <c r="AD3" s="10"/>
    </row>
    <row r="4">
      <c r="A4" s="8"/>
      <c r="B4" s="8"/>
      <c r="C4" s="11" t="str">
        <f>IF(AND(OR(A2 = "System Admin", A2 = "Admin", A2 = "User", A2 = "Limited User"), B2 = "Reader"), "Admissions &gt; My Reviews", "")
</f>
        <v/>
      </c>
      <c r="D4" s="8"/>
      <c r="E4" s="8"/>
      <c r="F4" s="9"/>
      <c r="G4" s="9"/>
      <c r="H4" s="9"/>
      <c r="I4" s="9"/>
      <c r="J4" s="9"/>
      <c r="K4" s="9"/>
      <c r="L4" s="9"/>
      <c r="M4" s="9"/>
      <c r="N4" s="9"/>
      <c r="O4" s="9"/>
      <c r="P4" s="9"/>
      <c r="Q4" s="9"/>
      <c r="R4" s="9"/>
      <c r="S4" s="9"/>
      <c r="T4" s="9"/>
      <c r="U4" s="9"/>
      <c r="V4" s="9"/>
      <c r="W4" s="9"/>
      <c r="X4" s="9"/>
      <c r="Y4" s="9"/>
      <c r="Z4" s="9"/>
      <c r="AA4" s="9"/>
      <c r="AB4" s="9"/>
      <c r="AC4" s="10"/>
      <c r="AD4" s="10"/>
    </row>
    <row r="5">
      <c r="A5" s="8"/>
      <c r="B5" s="8"/>
      <c r="C5" s="11" t="str">
        <f>IF(AND(OR(A2 = "System Admin", A2 = "Admin", A2 = "User"), B2 = "Enrollment"), "Enrollment List Pages (Students in Enrollment and Enrolled Students)", "")
</f>
        <v/>
      </c>
      <c r="D5" s="8"/>
      <c r="E5" s="8"/>
      <c r="F5" s="8"/>
      <c r="G5" s="8"/>
      <c r="H5" s="8"/>
      <c r="I5" s="8"/>
      <c r="J5" s="9"/>
      <c r="K5" s="9"/>
      <c r="L5" s="9"/>
      <c r="M5" s="9"/>
      <c r="N5" s="9"/>
      <c r="O5" s="9"/>
      <c r="P5" s="9"/>
      <c r="Q5" s="9"/>
      <c r="R5" s="9"/>
      <c r="S5" s="9"/>
      <c r="T5" s="9"/>
      <c r="U5" s="9"/>
      <c r="V5" s="9"/>
      <c r="W5" s="9"/>
      <c r="X5" s="9"/>
      <c r="Y5" s="9"/>
      <c r="Z5" s="9"/>
      <c r="AA5" s="9"/>
      <c r="AB5" s="9"/>
      <c r="AC5" s="10"/>
      <c r="AD5" s="10"/>
    </row>
    <row r="6">
      <c r="A6" s="12"/>
      <c r="B6" s="12"/>
      <c r="C6" s="7" t="str">
        <f>IF(AND(OR(A2 = "System Admin", A2 = "Admin", A2 = "User"), OR(B2 = "Admissions", B2 = "Enrollment", B2 = "Scheduling", B2 = "Communication", B2 = "Medical", B2 = "Secure", B2 = "Financial", B2 = "Data", B2 = "Reader", B2 = "Countersign", B2 = "Impersonate")), "Search &amp; Reports", "")</f>
        <v>Search &amp; Reports</v>
      </c>
      <c r="D6" s="8"/>
      <c r="E6" s="8"/>
      <c r="F6" s="8"/>
      <c r="G6" s="8"/>
      <c r="H6" s="8"/>
      <c r="I6" s="8"/>
      <c r="J6" s="9"/>
      <c r="K6" s="9"/>
      <c r="L6" s="9"/>
      <c r="M6" s="9"/>
      <c r="N6" s="9"/>
      <c r="O6" s="9"/>
      <c r="P6" s="9"/>
      <c r="Q6" s="9"/>
      <c r="R6" s="9"/>
      <c r="S6" s="9"/>
      <c r="T6" s="9"/>
      <c r="U6" s="9"/>
      <c r="V6" s="9"/>
      <c r="W6" s="9"/>
      <c r="X6" s="9"/>
      <c r="Y6" s="9"/>
      <c r="Z6" s="9"/>
      <c r="AA6" s="9"/>
      <c r="AB6" s="9"/>
      <c r="AC6" s="10"/>
      <c r="AD6" s="10"/>
    </row>
    <row r="7">
      <c r="A7" s="12"/>
      <c r="B7" s="12"/>
      <c r="C7" s="7" t="str">
        <f>IF(AND(OR(A2 = "System Admin", A2 = "Admin", A2 = "User"), B2 = "Scheduling"), "Scheduling", "")
</f>
        <v>Scheduling</v>
      </c>
      <c r="D7" s="8"/>
      <c r="E7" s="8"/>
      <c r="F7" s="8"/>
      <c r="G7" s="8"/>
      <c r="H7" s="8"/>
      <c r="I7" s="8"/>
      <c r="J7" s="9"/>
      <c r="K7" s="9"/>
      <c r="L7" s="9"/>
      <c r="M7" s="9"/>
      <c r="N7" s="9"/>
      <c r="O7" s="9"/>
      <c r="P7" s="9"/>
      <c r="Q7" s="9"/>
      <c r="R7" s="9"/>
      <c r="S7" s="9"/>
      <c r="T7" s="9"/>
      <c r="U7" s="9"/>
      <c r="V7" s="9"/>
      <c r="W7" s="9"/>
      <c r="X7" s="9"/>
      <c r="Y7" s="9"/>
      <c r="Z7" s="9"/>
      <c r="AA7" s="9"/>
      <c r="AB7" s="9"/>
      <c r="AC7" s="10"/>
      <c r="AD7" s="10"/>
    </row>
    <row r="8">
      <c r="A8" s="8"/>
      <c r="B8" s="12"/>
      <c r="C8" s="13" t="str">
        <f>IF(AND(OR(A2 = "System Admin", A2 = "Admin"), OR(B2 = "Admissions", B2 = "Enrollment", B2 = "Scheduling", B2 = "Communication", B2 = "Medical", B2 = "Secure", B2 = "Financial", B2 = "Data", B2 = "Reader", B2 = "Countersign", B2 = "Impersonate")), "Settings &gt; General", "")
</f>
        <v>Settings &gt; General</v>
      </c>
      <c r="D8" s="8"/>
      <c r="E8" s="8"/>
      <c r="F8" s="8"/>
      <c r="G8" s="8"/>
      <c r="H8" s="8"/>
      <c r="I8" s="8"/>
      <c r="J8" s="9"/>
      <c r="K8" s="9"/>
      <c r="L8" s="9"/>
      <c r="M8" s="9"/>
      <c r="N8" s="9"/>
      <c r="O8" s="9"/>
      <c r="P8" s="9"/>
      <c r="Q8" s="9"/>
      <c r="R8" s="9"/>
      <c r="S8" s="9"/>
      <c r="T8" s="9"/>
      <c r="U8" s="9"/>
      <c r="V8" s="9"/>
      <c r="W8" s="9"/>
      <c r="X8" s="9"/>
      <c r="Y8" s="9"/>
      <c r="Z8" s="9"/>
      <c r="AA8" s="9"/>
      <c r="AB8" s="9"/>
      <c r="AC8" s="10"/>
      <c r="AD8" s="10"/>
    </row>
    <row r="9">
      <c r="A9" s="8"/>
      <c r="B9" s="12"/>
      <c r="C9" s="14" t="str">
        <f>IF(AND(OR(A2 = "System Admin", A2 = "Admin"), OR(B2 = "Admissions", B2 = "Enrollment", B2 = "Scheduling", B2 = "Communication", B2 = "Medical", B2 = "Secure", B2 = "Financial", B2 = "Data", B2 = "Reader", B2 = "Countersign", B2 = "Impersonate")), "Settings &gt; Communication", "")
</f>
        <v>Settings &gt; Communication</v>
      </c>
      <c r="D9" s="8"/>
      <c r="E9" s="8"/>
      <c r="F9" s="8"/>
      <c r="G9" s="8"/>
      <c r="H9" s="8"/>
      <c r="I9" s="8"/>
      <c r="J9" s="9"/>
      <c r="K9" s="9"/>
      <c r="L9" s="9"/>
      <c r="M9" s="9"/>
      <c r="N9" s="9"/>
      <c r="O9" s="9"/>
      <c r="P9" s="9"/>
      <c r="Q9" s="9"/>
      <c r="R9" s="9"/>
      <c r="S9" s="9"/>
      <c r="T9" s="9"/>
      <c r="U9" s="9"/>
      <c r="V9" s="9"/>
      <c r="W9" s="9"/>
      <c r="X9" s="9"/>
      <c r="Y9" s="9"/>
      <c r="Z9" s="9"/>
      <c r="AA9" s="9"/>
      <c r="AB9" s="9"/>
      <c r="AC9" s="10"/>
      <c r="AD9" s="10"/>
    </row>
    <row r="10">
      <c r="A10" s="8"/>
      <c r="B10" s="12"/>
      <c r="C10" s="14" t="str">
        <f>IF(AND(OR(A2 = "System Admin", A2 = "Admin"), OR(B2 = "Admissions", B2 = "Enrollment", B2 = "Scheduling", B2 = "Communication", B2 = "Medical", B2 = "Secure", B2 = "Financial", B2 = "Data", B2 = "Reader", B2 = "Countersign", B2 = "Impersonate")), "Settings &gt; Portal", "")</f>
        <v>Settings &gt; Portal</v>
      </c>
      <c r="D10" s="8"/>
      <c r="E10" s="8"/>
      <c r="F10" s="8"/>
      <c r="G10" s="8"/>
      <c r="H10" s="8"/>
      <c r="I10" s="8"/>
      <c r="J10" s="9"/>
      <c r="K10" s="9"/>
      <c r="L10" s="9"/>
      <c r="M10" s="9"/>
      <c r="N10" s="9"/>
      <c r="O10" s="9"/>
      <c r="P10" s="9"/>
      <c r="Q10" s="9"/>
      <c r="R10" s="9"/>
      <c r="S10" s="9"/>
      <c r="T10" s="9"/>
      <c r="U10" s="9"/>
      <c r="V10" s="9"/>
      <c r="W10" s="9"/>
      <c r="X10" s="9"/>
      <c r="Y10" s="9"/>
      <c r="Z10" s="9"/>
      <c r="AA10" s="9"/>
      <c r="AB10" s="9"/>
      <c r="AC10" s="10"/>
      <c r="AD10" s="10"/>
    </row>
    <row r="11">
      <c r="A11" s="8"/>
      <c r="B11" s="8"/>
      <c r="C11" s="14" t="str">
        <f>IF(AND(OR(A2 = "System Admin", A2 = "Admin"), B2 = "Financial"), "Settings &gt; Financial", "")
</f>
        <v/>
      </c>
      <c r="D11" s="8"/>
      <c r="E11" s="8"/>
      <c r="F11" s="9"/>
      <c r="G11" s="9"/>
      <c r="H11" s="9"/>
      <c r="I11" s="9"/>
      <c r="J11" s="9"/>
      <c r="K11" s="9"/>
      <c r="L11" s="9"/>
      <c r="M11" s="9"/>
      <c r="N11" s="9"/>
      <c r="O11" s="9"/>
      <c r="P11" s="9"/>
      <c r="Q11" s="9"/>
      <c r="R11" s="9"/>
      <c r="S11" s="9"/>
      <c r="T11" s="9"/>
      <c r="U11" s="9"/>
      <c r="V11" s="9"/>
      <c r="W11" s="9"/>
      <c r="X11" s="9"/>
      <c r="Y11" s="9"/>
      <c r="Z11" s="9"/>
      <c r="AA11" s="9"/>
      <c r="AB11" s="9"/>
      <c r="AC11" s="10"/>
      <c r="AD11" s="10"/>
    </row>
    <row r="12">
      <c r="A12" s="8"/>
      <c r="B12" s="8"/>
      <c r="C12" s="14" t="str">
        <f>IF(AND(OR(A2 = "System Admin", A2 = "Admin"), OR(B2 = "Admissions", B2 = "Enrollment", B2 = "Scheduling", B2 = "Communication", B2 = "Medical", B2 = "Secure", B2 = "Financial", B2 = "Data", B2 = "Reader", B2 = "Countersign", B2 = "Impersonate")), "Settings &gt; Lottery (only visible if Lottery is enabled on your site)", "")</f>
        <v>Settings &gt; Lottery (only visible if Lottery is enabled on your site)</v>
      </c>
      <c r="D12" s="8"/>
      <c r="E12" s="8"/>
      <c r="F12" s="9"/>
      <c r="G12" s="9"/>
      <c r="H12" s="9"/>
      <c r="I12" s="9"/>
      <c r="J12" s="9"/>
      <c r="K12" s="9"/>
      <c r="L12" s="9"/>
      <c r="M12" s="9"/>
      <c r="N12" s="9"/>
      <c r="O12" s="9"/>
      <c r="P12" s="9"/>
      <c r="Q12" s="9"/>
      <c r="R12" s="9"/>
      <c r="S12" s="9"/>
      <c r="T12" s="9"/>
      <c r="U12" s="9"/>
      <c r="V12" s="9"/>
      <c r="W12" s="9"/>
      <c r="X12" s="9"/>
      <c r="Y12" s="9"/>
      <c r="Z12" s="9"/>
      <c r="AA12" s="9"/>
      <c r="AB12" s="9"/>
      <c r="AC12" s="10"/>
      <c r="AD12" s="10"/>
    </row>
    <row r="13">
      <c r="A13" s="8"/>
      <c r="B13" s="12"/>
      <c r="C13" s="14" t="str">
        <f>IF(AND(OR(A2 = "System Admin", A2 = "Admin"), B2 = "Admissions"), "Settings &gt; Inquiry and Admissions Checklists", "")
</f>
        <v/>
      </c>
      <c r="D13" s="8"/>
      <c r="E13" s="8"/>
      <c r="F13" s="8"/>
      <c r="G13" s="8"/>
      <c r="H13" s="8"/>
      <c r="I13" s="8"/>
      <c r="J13" s="9"/>
      <c r="K13" s="9"/>
      <c r="L13" s="9"/>
      <c r="M13" s="9"/>
      <c r="N13" s="9"/>
      <c r="O13" s="9"/>
      <c r="P13" s="9"/>
      <c r="Q13" s="9"/>
      <c r="R13" s="9"/>
      <c r="S13" s="9"/>
      <c r="T13" s="9"/>
      <c r="U13" s="9"/>
      <c r="V13" s="9"/>
      <c r="W13" s="9"/>
      <c r="X13" s="9"/>
      <c r="Y13" s="9"/>
      <c r="Z13" s="9"/>
      <c r="AA13" s="9"/>
      <c r="AB13" s="9"/>
      <c r="AC13" s="10"/>
      <c r="AD13" s="10"/>
    </row>
    <row r="14">
      <c r="A14" s="8"/>
      <c r="B14" s="12"/>
      <c r="C14" s="14" t="str">
        <f>IF(AND(OR(A2 = "System Admin", A2 = "Admin"), B2 = "Enrollment"), "Settings &gt; Enrollment Checklist", "")</f>
        <v/>
      </c>
      <c r="D14" s="8"/>
      <c r="E14" s="8"/>
      <c r="F14" s="8"/>
      <c r="G14" s="8"/>
      <c r="H14" s="8"/>
      <c r="I14" s="8"/>
      <c r="J14" s="9"/>
      <c r="K14" s="9"/>
      <c r="L14" s="9"/>
      <c r="M14" s="9"/>
      <c r="N14" s="9"/>
      <c r="O14" s="9"/>
      <c r="P14" s="9"/>
      <c r="Q14" s="9"/>
      <c r="R14" s="9"/>
      <c r="S14" s="9"/>
      <c r="T14" s="9"/>
      <c r="U14" s="9"/>
      <c r="V14" s="9"/>
      <c r="W14" s="9"/>
      <c r="X14" s="9"/>
      <c r="Y14" s="9"/>
      <c r="Z14" s="9"/>
      <c r="AA14" s="9"/>
      <c r="AB14" s="9"/>
      <c r="AC14" s="10"/>
      <c r="AD14" s="10"/>
    </row>
    <row r="15">
      <c r="A15" s="8"/>
      <c r="B15" s="12"/>
      <c r="C15" s="14" t="str">
        <f>IF(AND(OR(A2 = "System Admin", A2 = "Admin"), B2 = "Data"), "Settings &gt; Fields &amp; Data", "")
</f>
        <v/>
      </c>
      <c r="D15" s="8"/>
      <c r="E15" s="8"/>
      <c r="F15" s="8"/>
      <c r="G15" s="8"/>
      <c r="H15" s="8"/>
      <c r="I15" s="8"/>
      <c r="J15" s="9"/>
      <c r="K15" s="9"/>
      <c r="L15" s="9"/>
      <c r="M15" s="9"/>
      <c r="N15" s="9"/>
      <c r="O15" s="9"/>
      <c r="P15" s="9"/>
      <c r="Q15" s="9"/>
      <c r="R15" s="9"/>
      <c r="S15" s="9"/>
      <c r="T15" s="9"/>
      <c r="U15" s="9"/>
      <c r="V15" s="9"/>
      <c r="W15" s="9"/>
      <c r="X15" s="9"/>
      <c r="Y15" s="9"/>
      <c r="Z15" s="9"/>
      <c r="AA15" s="9"/>
      <c r="AB15" s="9"/>
      <c r="AC15" s="10"/>
      <c r="AD15" s="10"/>
    </row>
    <row r="16">
      <c r="A16" s="8"/>
      <c r="B16" s="8"/>
      <c r="C16" s="14" t="str">
        <f>IF(AND(OR(A2 = "System Admin", A2 = "Admin"), 
        OR(B2 = "Admissions", B2 = "Enrollment", B2 = "Scheduling", 
           B2 = "Communication", B2 = "Medical", B2 = "Secure", 
           B2 = "Financial", B2 = "Data", B2 = "Reader", 
           B2 = "Countersign", B2 = "Impersonate")), 
    "Settings &gt; Forms", "")
</f>
        <v>Settings &gt; Forms</v>
      </c>
      <c r="D16" s="8"/>
      <c r="E16" s="8"/>
      <c r="F16" s="8"/>
      <c r="G16" s="8"/>
      <c r="H16" s="8"/>
      <c r="I16" s="8"/>
      <c r="J16" s="9"/>
      <c r="K16" s="9"/>
      <c r="L16" s="9"/>
      <c r="M16" s="9"/>
      <c r="N16" s="9"/>
      <c r="O16" s="9"/>
      <c r="P16" s="9"/>
      <c r="Q16" s="9"/>
      <c r="R16" s="9"/>
      <c r="S16" s="9"/>
      <c r="T16" s="9"/>
      <c r="U16" s="9"/>
      <c r="V16" s="9"/>
      <c r="W16" s="9"/>
      <c r="X16" s="9"/>
      <c r="Y16" s="9"/>
      <c r="Z16" s="9"/>
      <c r="AA16" s="9"/>
      <c r="AB16" s="9"/>
      <c r="AC16" s="10"/>
      <c r="AD16" s="10"/>
    </row>
    <row r="17">
      <c r="A17" s="8"/>
      <c r="B17" s="8"/>
      <c r="C17" s="14" t="str">
        <f>IF(AND(OR(A2 = "System Admin", A2 = "Admin", A2 = "User"), 
        OR(B2 = "Admissions", B2 = "Enrollment", B2 = "Scheduling", 
           B2 = "Communication", B2 = "Medical", B2 = "Secure", 
           B2 = "Financial", B2 = "Data", B2 = "Reader", 
           B2 = "Countersign", B2 = "Impersonate")), 
    "Contact Record Summary Tab with Inquiry Checklist only. (You need Admissions or Enrollment Permssion to see those checklists).", "")
</f>
        <v>Contact Record Summary Tab with Inquiry Checklist only. (You need Admissions or Enrollment Permssion to see those checklists).</v>
      </c>
      <c r="D17" s="8"/>
      <c r="E17" s="8"/>
      <c r="F17" s="8"/>
      <c r="G17" s="8"/>
      <c r="H17" s="8"/>
      <c r="I17" s="8"/>
      <c r="J17" s="9"/>
      <c r="K17" s="9"/>
      <c r="L17" s="9"/>
      <c r="M17" s="9"/>
      <c r="N17" s="9"/>
      <c r="O17" s="9"/>
      <c r="P17" s="9"/>
      <c r="Q17" s="9"/>
      <c r="R17" s="9"/>
      <c r="S17" s="9"/>
      <c r="T17" s="9"/>
      <c r="U17" s="9"/>
      <c r="V17" s="9"/>
      <c r="W17" s="9"/>
      <c r="X17" s="9"/>
      <c r="Y17" s="9"/>
      <c r="Z17" s="9"/>
      <c r="AA17" s="9"/>
      <c r="AB17" s="9"/>
      <c r="AC17" s="10"/>
      <c r="AD17" s="10"/>
    </row>
    <row r="18">
      <c r="A18" s="8"/>
      <c r="B18" s="8"/>
      <c r="C18" s="14" t="str">
        <f>IF(AND(OR(A2 = "System Admin", A2 = "Admin", A2 = "User"), B2 = "Admissions"), "Contact Record Summary Tab (with Inquiry and Applicant Checklist)", "")
</f>
        <v/>
      </c>
      <c r="D18" s="8"/>
      <c r="E18" s="8"/>
      <c r="F18" s="8"/>
      <c r="G18" s="8"/>
      <c r="H18" s="8"/>
      <c r="I18" s="8"/>
      <c r="J18" s="9"/>
      <c r="K18" s="9"/>
      <c r="L18" s="9"/>
      <c r="M18" s="9"/>
      <c r="N18" s="9"/>
      <c r="O18" s="9"/>
      <c r="P18" s="9"/>
      <c r="Q18" s="9"/>
      <c r="R18" s="9"/>
      <c r="S18" s="9"/>
      <c r="T18" s="9"/>
      <c r="U18" s="9"/>
      <c r="V18" s="9"/>
      <c r="W18" s="9"/>
      <c r="X18" s="9"/>
      <c r="Y18" s="9"/>
      <c r="Z18" s="9"/>
      <c r="AA18" s="9"/>
      <c r="AB18" s="9"/>
      <c r="AC18" s="10"/>
      <c r="AD18" s="10"/>
    </row>
    <row r="19">
      <c r="A19" s="8"/>
      <c r="B19" s="8"/>
      <c r="C19" s="14" t="str">
        <f>IF(AND(OR(A2 = "System Admin", A2 = "Admin", A2 = "User"), B2 = "Enrollment"), "Contact Record Summary Tab (with Inquiry and Enrollment Checklist)", "")
</f>
        <v/>
      </c>
      <c r="D19" s="8"/>
      <c r="E19" s="8"/>
      <c r="F19" s="8"/>
      <c r="G19" s="8"/>
      <c r="H19" s="8"/>
      <c r="I19" s="8"/>
      <c r="J19" s="9"/>
      <c r="K19" s="9"/>
      <c r="L19" s="9"/>
      <c r="M19" s="9"/>
      <c r="N19" s="9"/>
      <c r="O19" s="9"/>
      <c r="P19" s="9"/>
      <c r="Q19" s="9"/>
      <c r="R19" s="9"/>
      <c r="S19" s="9"/>
      <c r="T19" s="9"/>
      <c r="U19" s="9"/>
      <c r="V19" s="9"/>
      <c r="W19" s="9"/>
      <c r="X19" s="9"/>
      <c r="Y19" s="9"/>
      <c r="Z19" s="9"/>
      <c r="AA19" s="9"/>
      <c r="AB19" s="9"/>
      <c r="AC19" s="10"/>
      <c r="AD19" s="10"/>
    </row>
    <row r="20">
      <c r="A20" s="8"/>
      <c r="B20" s="8"/>
      <c r="C20" s="14" t="str">
        <f>IF(AND(OR(A2 = "System Admin", A2 = "Admin", A2 = "User"), 
        OR(B2 = "Admissions", B2 = "Enrollment", B2 = "Scheduling", 
           B2 = "Communication", B2 = "Medical", B2 = "Secure", 
           B2 = "Financial", B2 = "Data", B2 = "Reader", 
           B2 = "Countersign", B2 = "Impersonate")), 
    "Contact Record Personal Tab", "")
</f>
        <v>Contact Record Personal Tab</v>
      </c>
      <c r="D20" s="6"/>
      <c r="E20" s="8"/>
      <c r="F20" s="8"/>
      <c r="G20" s="8"/>
      <c r="H20" s="8"/>
      <c r="I20" s="8"/>
      <c r="J20" s="9"/>
      <c r="K20" s="9"/>
      <c r="L20" s="9"/>
      <c r="M20" s="9"/>
      <c r="N20" s="9"/>
      <c r="O20" s="9"/>
      <c r="P20" s="9"/>
      <c r="Q20" s="9"/>
      <c r="R20" s="9"/>
      <c r="S20" s="9"/>
      <c r="T20" s="9"/>
      <c r="U20" s="9"/>
      <c r="V20" s="9"/>
      <c r="W20" s="9"/>
      <c r="X20" s="9"/>
      <c r="Y20" s="9"/>
      <c r="Z20" s="9"/>
      <c r="AA20" s="9"/>
      <c r="AB20" s="9"/>
      <c r="AC20" s="10"/>
      <c r="AD20" s="10"/>
    </row>
    <row r="21">
      <c r="A21" s="8"/>
      <c r="B21" s="8"/>
      <c r="C21" s="14" t="str">
        <f>IF(AND(OR(A2 = "System Admin", A2 = "Admin", A2 = "User"), B2 = "Admissions"), "Contact Record Admissions Tab", "")
</f>
        <v/>
      </c>
      <c r="D21" s="8"/>
      <c r="E21" s="8"/>
      <c r="F21" s="8"/>
      <c r="G21" s="8"/>
      <c r="H21" s="8"/>
      <c r="I21" s="8"/>
      <c r="J21" s="9"/>
      <c r="K21" s="9"/>
      <c r="L21" s="9"/>
      <c r="M21" s="9"/>
      <c r="N21" s="9"/>
      <c r="O21" s="9"/>
      <c r="P21" s="9"/>
      <c r="Q21" s="9"/>
      <c r="R21" s="9"/>
      <c r="S21" s="9"/>
      <c r="T21" s="9"/>
      <c r="U21" s="9"/>
      <c r="V21" s="9"/>
      <c r="W21" s="9"/>
      <c r="X21" s="9"/>
      <c r="Y21" s="9"/>
      <c r="Z21" s="9"/>
      <c r="AA21" s="9"/>
      <c r="AB21" s="9"/>
      <c r="AC21" s="10"/>
      <c r="AD21" s="10"/>
    </row>
    <row r="22">
      <c r="A22" s="8"/>
      <c r="B22" s="8"/>
      <c r="C22" s="14" t="str">
        <f>IF(AND(A2 = "System Admin", 
        OR(B2 = "Admissions", B2 = "Enrollment", B2 = "Scheduling", B2 = "Communication", 
           B2 = "Medical", B2 = "Secure", B2 = "Financial", B2 = "Data", B2 = "Reader", 
           B2 = "Countersign", B2 = "Impersonate")), 
    "Contact Record Review Tab",
 IF(AND(OR(A2 = "Admin", A2 = "User", A2 = "Limited User"), B2 = "Reader"), 
    "Contact Record Review Tab", ""))
</f>
        <v>Contact Record Review Tab</v>
      </c>
      <c r="D22" s="6"/>
      <c r="E22" s="8"/>
      <c r="F22" s="8"/>
      <c r="G22" s="8"/>
      <c r="H22" s="8"/>
      <c r="I22" s="8"/>
      <c r="J22" s="9"/>
      <c r="K22" s="9"/>
      <c r="L22" s="9"/>
      <c r="M22" s="9"/>
      <c r="N22" s="9"/>
      <c r="O22" s="9"/>
      <c r="P22" s="9"/>
      <c r="Q22" s="9"/>
      <c r="R22" s="9"/>
      <c r="S22" s="9"/>
      <c r="T22" s="9"/>
      <c r="U22" s="9"/>
      <c r="V22" s="9"/>
      <c r="W22" s="9"/>
      <c r="X22" s="9"/>
      <c r="Y22" s="9"/>
      <c r="Z22" s="9"/>
      <c r="AA22" s="9"/>
      <c r="AB22" s="9"/>
      <c r="AC22" s="10"/>
      <c r="AD22" s="10"/>
    </row>
    <row r="23">
      <c r="A23" s="8"/>
      <c r="B23" s="8"/>
      <c r="C23" s="14" t="str">
        <f>IF(AND(OR(A2 = "System Admin", A2 = "Admin", A2 = "User"), B2 = "Enrollment"), "Contact Record Enrollment Tab", "")
</f>
        <v/>
      </c>
      <c r="D23" s="6"/>
      <c r="E23" s="8"/>
      <c r="F23" s="9"/>
      <c r="G23" s="9"/>
      <c r="H23" s="9"/>
      <c r="I23" s="9"/>
      <c r="J23" s="9"/>
      <c r="K23" s="9"/>
      <c r="L23" s="9"/>
      <c r="M23" s="9"/>
      <c r="N23" s="9"/>
      <c r="O23" s="9"/>
      <c r="P23" s="9"/>
      <c r="Q23" s="9"/>
      <c r="R23" s="9"/>
      <c r="S23" s="9"/>
      <c r="T23" s="9"/>
      <c r="U23" s="9"/>
      <c r="V23" s="9"/>
      <c r="W23" s="9"/>
      <c r="X23" s="9"/>
      <c r="Y23" s="9"/>
      <c r="Z23" s="9"/>
      <c r="AA23" s="9"/>
      <c r="AB23" s="9"/>
      <c r="AC23" s="10"/>
      <c r="AD23" s="10"/>
    </row>
    <row r="24">
      <c r="A24" s="8"/>
      <c r="B24" s="8"/>
      <c r="C24" s="14" t="str">
        <f>IF(AND(OR(A2 = "System Admin", A2 = "Admin", A2 = "User"), 
        OR(B2 = "Admissions", B2 = "Enrollment", B2 = "Scheduling", 
           B2 = "Communication", B2 = "Medical", B2 = "Secure", 
           B2 = "Financial", B2 = "Data", B2 = "Reader", 
           B2 = "Countersign", B2 = "Impersonate")), 
    "Contact Record Household Tab", "")
</f>
        <v>Contact Record Household Tab</v>
      </c>
      <c r="D24" s="6"/>
      <c r="E24" s="8"/>
      <c r="F24" s="8"/>
      <c r="G24" s="8"/>
      <c r="H24" s="8"/>
      <c r="I24" s="8"/>
      <c r="J24" s="9"/>
      <c r="K24" s="9"/>
      <c r="L24" s="9"/>
      <c r="M24" s="9"/>
      <c r="N24" s="9"/>
      <c r="O24" s="9"/>
      <c r="P24" s="9"/>
      <c r="Q24" s="9"/>
      <c r="R24" s="9"/>
      <c r="S24" s="9"/>
      <c r="T24" s="9"/>
      <c r="U24" s="9"/>
      <c r="V24" s="9"/>
      <c r="W24" s="9"/>
      <c r="X24" s="9"/>
      <c r="Y24" s="9"/>
      <c r="Z24" s="9"/>
      <c r="AA24" s="9"/>
      <c r="AB24" s="9"/>
      <c r="AC24" s="10"/>
      <c r="AD24" s="10"/>
    </row>
    <row r="25">
      <c r="A25" s="8"/>
      <c r="B25" s="8"/>
      <c r="C25" s="14" t="str">
        <f>IF(AND(A2 = "System Admin", 
        OR(B2 = "Admissions", B2 = "Enrollment", B2 = "Scheduling", 
           B2 = "Communication", B2 = "Medical", B2 = "Secure", 
           B2 = "Financial", B2 = "Data", B2 = "Reader", 
           B2 = "Countersign", B2 = "Impersonate")), 
    "Settings &gt; Portal &gt; Admin Portal Content", "")
</f>
        <v>Settings &gt; Portal &gt; Admin Portal Content</v>
      </c>
      <c r="D25" s="8"/>
      <c r="E25" s="8"/>
      <c r="F25" s="8"/>
      <c r="G25" s="8"/>
      <c r="H25" s="8"/>
      <c r="I25" s="8"/>
      <c r="J25" s="9"/>
      <c r="K25" s="9"/>
      <c r="L25" s="9"/>
      <c r="M25" s="9"/>
      <c r="N25" s="9"/>
      <c r="O25" s="9"/>
      <c r="P25" s="9"/>
      <c r="Q25" s="9"/>
      <c r="R25" s="9"/>
      <c r="S25" s="9"/>
      <c r="T25" s="9"/>
      <c r="U25" s="9"/>
      <c r="V25" s="9"/>
      <c r="W25" s="9"/>
      <c r="X25" s="9"/>
      <c r="Y25" s="9"/>
      <c r="Z25" s="9"/>
      <c r="AA25" s="9"/>
      <c r="AB25" s="9"/>
      <c r="AC25" s="10"/>
      <c r="AD25" s="10"/>
    </row>
    <row r="26">
      <c r="A26" s="8"/>
      <c r="B26" s="8"/>
      <c r="C26" s="14" t="str">
        <f>IF(AND(A2 = "System Admin", B2 = "Financial"), "Setting &gt; Financial &gt; Payments", "")
</f>
        <v/>
      </c>
      <c r="D26" s="8"/>
      <c r="E26" s="8"/>
      <c r="F26" s="8"/>
      <c r="G26" s="8"/>
      <c r="H26" s="8"/>
      <c r="I26" s="8"/>
      <c r="J26" s="9"/>
      <c r="K26" s="9"/>
      <c r="L26" s="9"/>
      <c r="M26" s="9"/>
      <c r="N26" s="9"/>
      <c r="O26" s="9"/>
      <c r="P26" s="9"/>
      <c r="Q26" s="9"/>
      <c r="R26" s="9"/>
      <c r="S26" s="9"/>
      <c r="T26" s="9"/>
      <c r="U26" s="9"/>
      <c r="V26" s="9"/>
      <c r="W26" s="9"/>
      <c r="X26" s="9"/>
      <c r="Y26" s="9"/>
      <c r="Z26" s="9"/>
      <c r="AA26" s="9"/>
      <c r="AB26" s="9"/>
      <c r="AC26" s="10"/>
      <c r="AD26" s="10"/>
    </row>
    <row r="27">
      <c r="A27" s="8"/>
      <c r="B27" s="8"/>
      <c r="C27" s="15"/>
      <c r="D27" s="8"/>
      <c r="E27" s="8"/>
      <c r="F27" s="8"/>
      <c r="G27" s="8"/>
      <c r="H27" s="8"/>
      <c r="I27" s="8"/>
      <c r="J27" s="9"/>
      <c r="K27" s="9"/>
      <c r="L27" s="9"/>
      <c r="M27" s="9"/>
      <c r="N27" s="9"/>
      <c r="O27" s="9"/>
      <c r="P27" s="9"/>
      <c r="Q27" s="9"/>
      <c r="R27" s="9"/>
      <c r="S27" s="9"/>
      <c r="T27" s="9"/>
      <c r="U27" s="9"/>
      <c r="V27" s="9"/>
      <c r="W27" s="9"/>
      <c r="X27" s="9"/>
      <c r="Y27" s="9"/>
      <c r="Z27" s="9"/>
      <c r="AA27" s="9"/>
      <c r="AB27" s="9"/>
      <c r="AC27" s="10"/>
      <c r="AD27" s="10"/>
    </row>
    <row r="28">
      <c r="A28" s="16"/>
      <c r="B28" s="16"/>
      <c r="C28" s="17" t="s">
        <v>5</v>
      </c>
      <c r="D28" s="16"/>
      <c r="E28" s="16"/>
      <c r="F28" s="16"/>
      <c r="G28" s="16"/>
      <c r="H28" s="16"/>
      <c r="I28" s="16"/>
      <c r="J28" s="18"/>
      <c r="K28" s="18"/>
      <c r="L28" s="18"/>
      <c r="M28" s="18"/>
      <c r="N28" s="18"/>
      <c r="O28" s="18"/>
      <c r="P28" s="18"/>
      <c r="Q28" s="18"/>
      <c r="R28" s="18"/>
      <c r="S28" s="18"/>
      <c r="T28" s="18"/>
      <c r="U28" s="18"/>
      <c r="V28" s="18"/>
      <c r="W28" s="18"/>
      <c r="X28" s="18"/>
      <c r="Y28" s="18"/>
      <c r="Z28" s="18"/>
      <c r="AA28" s="18"/>
      <c r="AB28" s="18"/>
      <c r="AC28" s="19"/>
      <c r="AD28" s="19"/>
    </row>
    <row r="29">
      <c r="A29" s="8"/>
      <c r="B29" s="8"/>
      <c r="C29" s="20" t="s">
        <v>6</v>
      </c>
      <c r="D29" s="8"/>
      <c r="E29" s="8"/>
      <c r="F29" s="8"/>
      <c r="G29" s="8"/>
      <c r="H29" s="8"/>
      <c r="I29" s="8"/>
      <c r="J29" s="9"/>
      <c r="K29" s="9"/>
      <c r="L29" s="9"/>
      <c r="M29" s="9"/>
      <c r="N29" s="9"/>
      <c r="O29" s="9"/>
      <c r="P29" s="9"/>
      <c r="Q29" s="9"/>
      <c r="R29" s="9"/>
      <c r="S29" s="9"/>
      <c r="T29" s="9"/>
      <c r="U29" s="9"/>
      <c r="V29" s="9"/>
      <c r="W29" s="9"/>
      <c r="X29" s="9"/>
      <c r="Y29" s="9"/>
      <c r="Z29" s="9"/>
      <c r="AA29" s="9"/>
      <c r="AB29" s="9"/>
      <c r="AC29" s="10"/>
      <c r="AD29" s="10"/>
    </row>
    <row r="30">
      <c r="A30" s="8"/>
      <c r="B30" s="8"/>
      <c r="C30" s="15"/>
      <c r="D30" s="8"/>
      <c r="E30" s="8"/>
      <c r="F30" s="8"/>
      <c r="G30" s="8"/>
      <c r="H30" s="8"/>
      <c r="I30" s="8"/>
      <c r="J30" s="9"/>
      <c r="K30" s="9"/>
      <c r="L30" s="9"/>
      <c r="M30" s="9"/>
      <c r="N30" s="9"/>
      <c r="O30" s="9"/>
      <c r="P30" s="9"/>
      <c r="Q30" s="9"/>
      <c r="R30" s="9"/>
      <c r="S30" s="9"/>
      <c r="T30" s="9"/>
      <c r="U30" s="9"/>
      <c r="V30" s="9"/>
      <c r="W30" s="9"/>
      <c r="X30" s="9"/>
      <c r="Y30" s="9"/>
      <c r="Z30" s="9"/>
      <c r="AA30" s="9"/>
      <c r="AB30" s="9"/>
      <c r="AC30" s="10"/>
      <c r="AD30" s="10"/>
    </row>
    <row r="31">
      <c r="A31" s="8"/>
      <c r="B31" s="8"/>
      <c r="C31" s="21" t="s">
        <v>7</v>
      </c>
      <c r="D31" s="8"/>
      <c r="E31" s="8"/>
      <c r="F31" s="8"/>
      <c r="G31" s="8"/>
      <c r="H31" s="8"/>
      <c r="I31" s="8"/>
      <c r="J31" s="9"/>
      <c r="K31" s="9"/>
      <c r="L31" s="9"/>
      <c r="M31" s="9"/>
      <c r="N31" s="9"/>
      <c r="O31" s="9"/>
      <c r="P31" s="9"/>
      <c r="Q31" s="9"/>
      <c r="R31" s="9"/>
      <c r="S31" s="9"/>
      <c r="T31" s="9"/>
      <c r="U31" s="9"/>
      <c r="V31" s="9"/>
      <c r="W31" s="9"/>
      <c r="X31" s="9"/>
      <c r="Y31" s="9"/>
      <c r="Z31" s="9"/>
      <c r="AA31" s="9"/>
      <c r="AB31" s="9"/>
      <c r="AC31" s="10"/>
      <c r="AD31" s="10"/>
    </row>
    <row r="32">
      <c r="A32" s="8"/>
      <c r="B32" s="8"/>
      <c r="C32" s="8"/>
      <c r="D32" s="8"/>
      <c r="E32" s="8"/>
      <c r="F32" s="8"/>
      <c r="G32" s="8"/>
      <c r="H32" s="8"/>
      <c r="I32" s="8"/>
      <c r="J32" s="9"/>
      <c r="K32" s="9"/>
      <c r="L32" s="9"/>
      <c r="M32" s="9"/>
      <c r="N32" s="9"/>
      <c r="O32" s="9"/>
      <c r="P32" s="9"/>
      <c r="Q32" s="9"/>
      <c r="R32" s="9"/>
      <c r="S32" s="9"/>
      <c r="T32" s="9"/>
      <c r="U32" s="9"/>
      <c r="V32" s="9"/>
      <c r="W32" s="9"/>
      <c r="X32" s="9"/>
      <c r="Y32" s="9"/>
      <c r="Z32" s="9"/>
      <c r="AA32" s="9"/>
      <c r="AB32" s="9"/>
      <c r="AC32" s="10"/>
      <c r="AD32" s="10"/>
    </row>
    <row r="33">
      <c r="A33" s="8"/>
      <c r="B33" s="8"/>
      <c r="C33" s="8"/>
      <c r="D33" s="8"/>
      <c r="E33" s="8"/>
      <c r="F33" s="8"/>
      <c r="G33" s="8"/>
      <c r="H33" s="8"/>
      <c r="I33" s="8"/>
      <c r="J33" s="9"/>
      <c r="K33" s="9"/>
      <c r="L33" s="9"/>
      <c r="M33" s="9"/>
      <c r="N33" s="9"/>
      <c r="O33" s="9"/>
      <c r="P33" s="9"/>
      <c r="Q33" s="9"/>
      <c r="R33" s="9"/>
      <c r="S33" s="9"/>
      <c r="T33" s="9"/>
      <c r="U33" s="9"/>
      <c r="V33" s="9"/>
      <c r="W33" s="9"/>
      <c r="X33" s="9"/>
      <c r="Y33" s="9"/>
      <c r="Z33" s="9"/>
      <c r="AA33" s="9"/>
      <c r="AB33" s="9"/>
      <c r="AC33" s="10"/>
      <c r="AD33" s="10"/>
    </row>
    <row r="34">
      <c r="A34" s="8"/>
      <c r="B34" s="8"/>
      <c r="C34" s="8"/>
      <c r="D34" s="8"/>
      <c r="E34" s="8"/>
      <c r="F34" s="8"/>
      <c r="G34" s="8"/>
      <c r="H34" s="8"/>
      <c r="I34" s="8"/>
      <c r="J34" s="9"/>
      <c r="K34" s="9"/>
      <c r="L34" s="9"/>
      <c r="M34" s="9"/>
      <c r="N34" s="9"/>
      <c r="O34" s="9"/>
      <c r="P34" s="9"/>
      <c r="Q34" s="9"/>
      <c r="R34" s="9"/>
      <c r="S34" s="9"/>
      <c r="T34" s="9"/>
      <c r="U34" s="9"/>
      <c r="V34" s="9"/>
      <c r="W34" s="9"/>
      <c r="X34" s="9"/>
      <c r="Y34" s="9"/>
      <c r="Z34" s="9"/>
      <c r="AA34" s="9"/>
      <c r="AB34" s="9"/>
      <c r="AC34" s="10"/>
      <c r="AD34" s="10"/>
    </row>
    <row r="35">
      <c r="A35" s="22"/>
      <c r="B35" s="22"/>
      <c r="C35" s="22"/>
      <c r="D35" s="22"/>
      <c r="E35" s="22"/>
      <c r="F35" s="22"/>
      <c r="G35" s="22"/>
      <c r="H35" s="22"/>
      <c r="I35" s="22"/>
      <c r="J35" s="23"/>
      <c r="K35" s="23"/>
      <c r="L35" s="23"/>
      <c r="M35" s="23"/>
      <c r="N35" s="23"/>
      <c r="O35" s="23"/>
      <c r="P35" s="23"/>
      <c r="Q35" s="23"/>
      <c r="R35" s="23"/>
      <c r="S35" s="23"/>
      <c r="T35" s="23"/>
      <c r="U35" s="23"/>
      <c r="V35" s="23"/>
      <c r="W35" s="23"/>
      <c r="X35" s="23"/>
      <c r="Y35" s="23"/>
      <c r="Z35" s="23"/>
      <c r="AA35" s="23"/>
      <c r="AB35" s="23"/>
    </row>
    <row r="36">
      <c r="A36" s="22"/>
      <c r="B36" s="22"/>
      <c r="C36" s="22"/>
      <c r="D36" s="22"/>
      <c r="E36" s="22"/>
      <c r="F36" s="23"/>
      <c r="G36" s="23"/>
      <c r="H36" s="23"/>
      <c r="I36" s="23"/>
      <c r="J36" s="23"/>
      <c r="K36" s="23"/>
      <c r="L36" s="23"/>
      <c r="M36" s="23"/>
      <c r="N36" s="23"/>
      <c r="O36" s="23"/>
      <c r="P36" s="23"/>
      <c r="Q36" s="23"/>
      <c r="R36" s="23"/>
      <c r="S36" s="23"/>
      <c r="T36" s="23"/>
      <c r="U36" s="23"/>
      <c r="V36" s="23"/>
      <c r="W36" s="23"/>
      <c r="X36" s="23"/>
      <c r="Y36" s="23"/>
      <c r="Z36" s="23"/>
      <c r="AA36" s="23"/>
      <c r="AB36" s="23"/>
    </row>
    <row r="37">
      <c r="A37" s="22"/>
      <c r="B37" s="22"/>
      <c r="C37" s="22"/>
      <c r="D37" s="22"/>
      <c r="E37" s="22"/>
      <c r="F37" s="23"/>
      <c r="G37" s="23"/>
      <c r="H37" s="23"/>
      <c r="I37" s="23"/>
      <c r="J37" s="23"/>
      <c r="K37" s="23"/>
      <c r="L37" s="23"/>
      <c r="M37" s="23"/>
      <c r="N37" s="23"/>
      <c r="O37" s="23"/>
      <c r="P37" s="23"/>
      <c r="Q37" s="23"/>
      <c r="R37" s="23"/>
      <c r="S37" s="23"/>
      <c r="T37" s="23"/>
      <c r="U37" s="23"/>
      <c r="V37" s="23"/>
      <c r="W37" s="23"/>
      <c r="X37" s="23"/>
      <c r="Y37" s="23"/>
      <c r="Z37" s="23"/>
      <c r="AA37" s="23"/>
      <c r="AB37" s="23"/>
    </row>
    <row r="38">
      <c r="A38" s="22"/>
      <c r="B38" s="22"/>
      <c r="C38" s="22"/>
      <c r="D38" s="22"/>
      <c r="E38" s="22"/>
      <c r="F38" s="23"/>
      <c r="G38" s="23"/>
      <c r="H38" s="23"/>
      <c r="I38" s="23"/>
      <c r="J38" s="23"/>
      <c r="K38" s="23"/>
      <c r="L38" s="23"/>
      <c r="M38" s="23"/>
      <c r="N38" s="23"/>
      <c r="O38" s="23"/>
      <c r="P38" s="23"/>
      <c r="Q38" s="23"/>
      <c r="R38" s="23"/>
      <c r="S38" s="23"/>
      <c r="T38" s="23"/>
      <c r="U38" s="23"/>
      <c r="V38" s="23"/>
      <c r="W38" s="23"/>
      <c r="X38" s="23"/>
      <c r="Y38" s="23"/>
      <c r="Z38" s="23"/>
      <c r="AA38" s="23"/>
      <c r="AB38" s="23"/>
    </row>
    <row r="39">
      <c r="A39" s="22"/>
      <c r="B39" s="22"/>
      <c r="C39" s="22"/>
      <c r="D39" s="22"/>
      <c r="E39" s="22"/>
      <c r="F39" s="23"/>
      <c r="G39" s="23"/>
      <c r="H39" s="23"/>
      <c r="I39" s="23"/>
      <c r="J39" s="23"/>
      <c r="K39" s="23"/>
      <c r="L39" s="23"/>
      <c r="M39" s="23"/>
      <c r="N39" s="23"/>
      <c r="O39" s="23"/>
      <c r="P39" s="23"/>
      <c r="Q39" s="23"/>
      <c r="R39" s="23"/>
      <c r="S39" s="23"/>
      <c r="T39" s="23"/>
      <c r="U39" s="23"/>
      <c r="V39" s="23"/>
      <c r="W39" s="23"/>
      <c r="X39" s="23"/>
      <c r="Y39" s="23"/>
      <c r="Z39" s="23"/>
      <c r="AA39" s="23"/>
      <c r="AB39" s="23"/>
    </row>
    <row r="40">
      <c r="A40" s="22"/>
      <c r="B40" s="22"/>
      <c r="C40" s="22"/>
      <c r="D40" s="22"/>
      <c r="E40" s="22"/>
      <c r="F40" s="23"/>
      <c r="G40" s="23"/>
      <c r="H40" s="23"/>
      <c r="I40" s="23"/>
      <c r="J40" s="23"/>
      <c r="K40" s="23"/>
      <c r="L40" s="23"/>
      <c r="M40" s="23"/>
      <c r="N40" s="23"/>
      <c r="O40" s="23"/>
      <c r="P40" s="23"/>
      <c r="Q40" s="23"/>
      <c r="R40" s="23"/>
      <c r="S40" s="23"/>
      <c r="T40" s="23"/>
      <c r="U40" s="23"/>
      <c r="V40" s="23"/>
      <c r="W40" s="23"/>
      <c r="X40" s="23"/>
      <c r="Y40" s="23"/>
      <c r="Z40" s="23"/>
      <c r="AA40" s="23"/>
      <c r="AB40" s="23"/>
    </row>
    <row r="41">
      <c r="A41" s="22"/>
      <c r="B41" s="22"/>
      <c r="C41" s="22"/>
      <c r="D41" s="22"/>
      <c r="E41" s="22"/>
      <c r="F41" s="23"/>
      <c r="G41" s="23"/>
      <c r="H41" s="23"/>
      <c r="I41" s="23"/>
      <c r="J41" s="23"/>
      <c r="K41" s="23"/>
      <c r="L41" s="23"/>
      <c r="M41" s="23"/>
      <c r="N41" s="23"/>
      <c r="O41" s="23"/>
      <c r="P41" s="23"/>
      <c r="Q41" s="23"/>
      <c r="R41" s="23"/>
      <c r="S41" s="23"/>
      <c r="T41" s="23"/>
      <c r="U41" s="23"/>
      <c r="V41" s="23"/>
      <c r="W41" s="23"/>
      <c r="X41" s="23"/>
      <c r="Y41" s="23"/>
      <c r="Z41" s="23"/>
      <c r="AA41" s="23"/>
      <c r="AB41" s="23"/>
    </row>
    <row r="42">
      <c r="A42" s="22"/>
      <c r="B42" s="22"/>
      <c r="C42" s="22"/>
      <c r="D42" s="22"/>
      <c r="E42" s="22"/>
      <c r="F42" s="23"/>
      <c r="G42" s="23"/>
      <c r="H42" s="23"/>
      <c r="I42" s="23"/>
      <c r="J42" s="23"/>
      <c r="K42" s="23"/>
      <c r="L42" s="23"/>
      <c r="M42" s="23"/>
      <c r="N42" s="23"/>
      <c r="O42" s="23"/>
      <c r="P42" s="23"/>
      <c r="Q42" s="23"/>
      <c r="R42" s="23"/>
      <c r="S42" s="23"/>
      <c r="T42" s="23"/>
      <c r="U42" s="23"/>
      <c r="V42" s="23"/>
      <c r="W42" s="23"/>
      <c r="X42" s="23"/>
      <c r="Y42" s="23"/>
      <c r="Z42" s="23"/>
      <c r="AA42" s="23"/>
      <c r="AB42" s="23"/>
    </row>
    <row r="43">
      <c r="A43" s="22"/>
      <c r="B43" s="22"/>
      <c r="C43" s="22"/>
      <c r="D43" s="22"/>
      <c r="E43" s="22"/>
      <c r="F43" s="23"/>
      <c r="G43" s="23"/>
      <c r="H43" s="23"/>
      <c r="I43" s="23"/>
      <c r="J43" s="23"/>
      <c r="K43" s="23"/>
      <c r="L43" s="23"/>
      <c r="M43" s="23"/>
      <c r="N43" s="23"/>
      <c r="O43" s="23"/>
      <c r="P43" s="23"/>
      <c r="Q43" s="23"/>
      <c r="R43" s="23"/>
      <c r="S43" s="23"/>
      <c r="T43" s="23"/>
      <c r="U43" s="23"/>
      <c r="V43" s="23"/>
      <c r="W43" s="23"/>
      <c r="X43" s="23"/>
      <c r="Y43" s="23"/>
      <c r="Z43" s="23"/>
      <c r="AA43" s="23"/>
      <c r="AB43" s="23"/>
    </row>
    <row r="44">
      <c r="A44" s="22"/>
      <c r="B44" s="22"/>
      <c r="C44" s="22"/>
      <c r="D44" s="22"/>
      <c r="E44" s="22"/>
      <c r="F44" s="23"/>
      <c r="G44" s="23"/>
      <c r="H44" s="23"/>
      <c r="I44" s="23"/>
      <c r="J44" s="23"/>
      <c r="K44" s="23"/>
      <c r="L44" s="23"/>
      <c r="M44" s="23"/>
      <c r="N44" s="23"/>
      <c r="O44" s="23"/>
      <c r="P44" s="23"/>
      <c r="Q44" s="23"/>
      <c r="R44" s="23"/>
      <c r="S44" s="23"/>
      <c r="T44" s="23"/>
      <c r="U44" s="23"/>
      <c r="V44" s="23"/>
      <c r="W44" s="23"/>
      <c r="X44" s="23"/>
      <c r="Y44" s="23"/>
      <c r="Z44" s="23"/>
      <c r="AA44" s="23"/>
      <c r="AB44" s="23"/>
    </row>
    <row r="45">
      <c r="A45" s="22"/>
      <c r="B45" s="22"/>
      <c r="C45" s="22"/>
      <c r="D45" s="22"/>
      <c r="E45" s="22"/>
      <c r="F45" s="23"/>
      <c r="G45" s="23"/>
      <c r="H45" s="23"/>
      <c r="I45" s="23"/>
      <c r="J45" s="23"/>
      <c r="K45" s="23"/>
      <c r="L45" s="23"/>
      <c r="M45" s="23"/>
      <c r="N45" s="23"/>
      <c r="O45" s="23"/>
      <c r="P45" s="23"/>
      <c r="Q45" s="23"/>
      <c r="R45" s="23"/>
      <c r="S45" s="23"/>
      <c r="T45" s="23"/>
      <c r="U45" s="23"/>
      <c r="V45" s="23"/>
      <c r="W45" s="23"/>
      <c r="X45" s="23"/>
      <c r="Y45" s="23"/>
      <c r="Z45" s="23"/>
      <c r="AA45" s="23"/>
      <c r="AB45" s="23"/>
    </row>
    <row r="46">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row>
    <row r="363">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row>
    <row r="364">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row>
    <row r="36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row>
    <row r="366">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row>
    <row r="367">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row>
    <row r="368">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row>
    <row r="369">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row>
    <row r="370">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row>
    <row r="37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row>
    <row r="37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row>
    <row r="373">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row>
    <row r="374">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row>
    <row r="37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row>
    <row r="376">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row>
    <row r="377">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row>
    <row r="378">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row>
    <row r="379">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row>
    <row r="380">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row>
    <row r="38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row>
    <row r="38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row>
    <row r="383">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row>
    <row r="384">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row>
    <row r="38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row>
    <row r="386">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row>
    <row r="387">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row>
    <row r="388">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row>
    <row r="389">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row>
    <row r="390">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row>
    <row r="39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row>
    <row r="39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row>
    <row r="393">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row>
    <row r="394">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row>
    <row r="39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row>
    <row r="396">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row>
    <row r="397">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row>
    <row r="398">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row>
    <row r="399">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row>
    <row r="400">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row>
    <row r="40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row>
    <row r="4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row>
    <row r="4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row r="404">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row>
    <row r="40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row>
    <row r="406">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row>
    <row r="407">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row>
    <row r="408">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row>
    <row r="409">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row>
    <row r="410">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row>
    <row r="41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row>
    <row r="41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row>
    <row r="413">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row>
    <row r="414">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row>
    <row r="41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row>
    <row r="416">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row>
    <row r="417">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row>
    <row r="418">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row>
    <row r="419">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row>
    <row r="420">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row>
    <row r="42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row>
    <row r="42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row>
    <row r="423">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row>
    <row r="424">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row>
    <row r="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row>
    <row r="426">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row>
    <row r="427">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row>
    <row r="428">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row>
    <row r="429">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row>
    <row r="430">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row>
    <row r="43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row>
    <row r="43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row>
    <row r="433">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row>
    <row r="434">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row>
    <row r="43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row>
    <row r="436">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row>
    <row r="437">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row>
    <row r="438">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row>
    <row r="439">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row>
    <row r="440">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row>
    <row r="44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row>
    <row r="44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row>
    <row r="443">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row>
    <row r="444">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row>
    <row r="44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row>
    <row r="446">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row>
    <row r="447">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row>
    <row r="448">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row>
    <row r="449">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row>
    <row r="450">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row>
    <row r="45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row>
    <row r="45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row>
    <row r="453">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row>
    <row r="454">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row>
    <row r="45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row>
    <row r="456">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row>
    <row r="457">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row>
    <row r="458">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row>
    <row r="459">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row>
    <row r="460">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row>
    <row r="46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row>
    <row r="46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row>
    <row r="463">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row>
    <row r="464">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row>
    <row r="46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row>
    <row r="466">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row>
    <row r="467">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row>
    <row r="468">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row>
    <row r="469">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row>
    <row r="470">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row>
    <row r="47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row>
    <row r="47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row>
    <row r="473">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row>
    <row r="474">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row>
    <row r="47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row>
    <row r="476">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row>
    <row r="477">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row>
    <row r="478">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row>
    <row r="479">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row>
    <row r="480">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row>
    <row r="48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row>
    <row r="48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row>
    <row r="483">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row>
    <row r="484">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row>
    <row r="48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row>
    <row r="486">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row>
    <row r="487">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row>
    <row r="488">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row>
    <row r="489">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row>
    <row r="490">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row>
    <row r="49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row>
    <row r="49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row>
    <row r="493">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row>
    <row r="494">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row>
    <row r="49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row>
    <row r="496">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row>
    <row r="497">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row>
    <row r="498">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row>
    <row r="499">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row>
    <row r="500">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row>
    <row r="50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row>
    <row r="5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row>
    <row r="503">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row>
    <row r="504">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row>
    <row r="50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row>
    <row r="506">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row>
    <row r="507">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row>
    <row r="508">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row>
    <row r="509">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row>
    <row r="510">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row>
    <row r="51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row>
    <row r="51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row>
    <row r="513">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row>
    <row r="514">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row>
    <row r="51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row>
    <row r="516">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row>
    <row r="517">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row>
    <row r="518">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row>
    <row r="519">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row>
    <row r="520">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row>
    <row r="52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row>
    <row r="52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row>
    <row r="523">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row>
    <row r="524">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row>
    <row r="5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row>
    <row r="526">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row>
    <row r="527">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row>
    <row r="528">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row>
    <row r="529">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row>
    <row r="530">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row>
    <row r="53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row>
    <row r="53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row>
    <row r="533">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row>
    <row r="534">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row>
    <row r="53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row>
    <row r="536">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row>
    <row r="537">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row>
    <row r="538">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row>
    <row r="539">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row>
    <row r="540">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row>
    <row r="54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row>
    <row r="543">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row>
    <row r="544">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row>
    <row r="54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row>
    <row r="546">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row>
    <row r="547">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row>
    <row r="548">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row>
    <row r="549">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row>
    <row r="550">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row>
    <row r="55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row>
    <row r="55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row>
    <row r="553">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row>
    <row r="554">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row>
    <row r="55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row>
    <row r="556">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row>
    <row r="557">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row>
    <row r="558">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row>
    <row r="559">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row>
    <row r="560">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row>
    <row r="56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row>
    <row r="56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row>
    <row r="563">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row>
    <row r="564">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row>
    <row r="56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row>
    <row r="566">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row>
    <row r="567">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row>
    <row r="568">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row>
    <row r="569">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row>
    <row r="570">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row>
    <row r="57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row>
    <row r="57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row>
    <row r="573">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row>
    <row r="574">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row>
    <row r="57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row>
    <row r="576">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row>
    <row r="577">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row>
    <row r="578">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row>
    <row r="579">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row>
    <row r="580">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row>
    <row r="58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row>
    <row r="58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row>
    <row r="583">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row>
    <row r="584">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row>
    <row r="58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row>
    <row r="586">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row>
    <row r="587">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row>
    <row r="588">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row>
    <row r="589">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row>
    <row r="590">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row>
    <row r="59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row>
    <row r="59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row>
    <row r="593">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row>
    <row r="594">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row>
    <row r="59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row>
    <row r="596">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row>
    <row r="597">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row>
    <row r="598">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row>
    <row r="599">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row>
    <row r="600">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row>
    <row r="60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row>
    <row r="6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row>
    <row r="603">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row>
    <row r="604">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row>
    <row r="60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row>
    <row r="606">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row>
    <row r="607">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row>
    <row r="608">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row>
    <row r="609">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row>
    <row r="610">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row>
    <row r="61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row>
    <row r="61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row>
    <row r="613">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row>
    <row r="614">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row>
    <row r="61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row>
    <row r="616">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row>
    <row r="617">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row>
    <row r="618">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row>
    <row r="619">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row>
    <row r="620">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row>
    <row r="62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row>
    <row r="62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row>
    <row r="623">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row>
    <row r="624">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row>
    <row r="6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row>
    <row r="626">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row>
    <row r="627">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row>
    <row r="628">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row>
    <row r="629">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row>
    <row r="630">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row>
    <row r="63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row>
    <row r="63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row>
    <row r="633">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row>
    <row r="634">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row>
    <row r="63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row>
    <row r="636">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row>
    <row r="637">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row>
    <row r="638">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row>
    <row r="639">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row>
    <row r="640">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row>
    <row r="64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row>
    <row r="64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row>
    <row r="643">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row>
    <row r="644">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row>
    <row r="64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row>
    <row r="646">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row>
    <row r="647">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row>
    <row r="648">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row>
    <row r="649">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row>
    <row r="650">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row>
    <row r="65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row>
    <row r="65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row>
    <row r="653">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row>
    <row r="654">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row>
    <row r="65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row>
    <row r="656">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row>
    <row r="657">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row>
    <row r="658">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row>
    <row r="659">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row>
    <row r="660">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row>
    <row r="66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row>
    <row r="66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row>
    <row r="663">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row>
    <row r="664">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row>
    <row r="66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row>
    <row r="666">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row>
    <row r="667">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row>
    <row r="668">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row>
    <row r="669">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row>
    <row r="670">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row>
    <row r="67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row>
    <row r="67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row>
    <row r="673">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row>
    <row r="674">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row>
    <row r="67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row>
    <row r="676">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row>
    <row r="677">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row>
    <row r="678">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row>
    <row r="679">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row>
    <row r="680">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row>
    <row r="68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row>
    <row r="68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row>
    <row r="683">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row>
    <row r="684">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row>
    <row r="68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row>
    <row r="686">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row>
    <row r="687">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row>
    <row r="688">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row>
    <row r="689">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row>
    <row r="690">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row>
    <row r="69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row>
    <row r="69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row>
    <row r="693">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row>
    <row r="694">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row>
    <row r="69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row>
    <row r="696">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row>
    <row r="697">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row>
    <row r="698">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row>
    <row r="699">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row>
    <row r="700">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row>
    <row r="70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row>
    <row r="7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row>
    <row r="703">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row>
    <row r="704">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row>
    <row r="70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row>
    <row r="706">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row>
    <row r="707">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row>
    <row r="708">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row>
    <row r="709">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row>
    <row r="710">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row>
    <row r="71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row>
    <row r="71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row>
    <row r="713">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row>
    <row r="714">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row>
    <row r="71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row>
    <row r="716">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row>
    <row r="717">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row>
    <row r="718">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row>
    <row r="719">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row>
    <row r="720">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row>
    <row r="72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row>
    <row r="72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row>
    <row r="723">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row>
    <row r="724">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row>
    <row r="7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row>
    <row r="726">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row>
    <row r="727">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row>
    <row r="728">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row>
    <row r="729">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row>
    <row r="730">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row>
    <row r="73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row>
    <row r="73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row>
    <row r="733">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row>
    <row r="734">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row>
    <row r="73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row>
    <row r="736">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row>
    <row r="737">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row>
    <row r="738">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row>
    <row r="739">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row>
    <row r="740">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row>
    <row r="74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row>
    <row r="74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row>
    <row r="743">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row>
    <row r="744">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row>
    <row r="74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row>
    <row r="746">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row>
    <row r="747">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row>
    <row r="748">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row>
    <row r="749">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row>
    <row r="750">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row>
    <row r="75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row>
    <row r="75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row>
    <row r="753">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row>
    <row r="754">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row>
    <row r="75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row>
    <row r="756">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row>
    <row r="757">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row>
    <row r="758">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row>
    <row r="759">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row>
    <row r="760">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row>
    <row r="76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row>
    <row r="76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row>
    <row r="763">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row>
    <row r="764">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row>
    <row r="76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row>
    <row r="766">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row>
    <row r="767">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row>
    <row r="768">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row>
    <row r="769">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row>
    <row r="770">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row>
    <row r="77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row>
    <row r="77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row>
    <row r="773">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row>
    <row r="774">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row>
    <row r="77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row>
    <row r="776">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row>
    <row r="777">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row>
    <row r="778">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row>
    <row r="779">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row>
    <row r="780">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row>
    <row r="78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row>
    <row r="78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row>
    <row r="783">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row>
    <row r="784">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row>
    <row r="78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row>
    <row r="786">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row>
    <row r="787">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row>
    <row r="788">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row>
    <row r="789">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row>
    <row r="790">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row>
    <row r="79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row>
    <row r="79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row>
    <row r="793">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row>
    <row r="794">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row>
    <row r="79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row>
    <row r="796">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row>
    <row r="797">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row>
    <row r="798">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row>
    <row r="799">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row>
    <row r="800">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row>
    <row r="80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row>
    <row r="8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row>
    <row r="803">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row>
    <row r="804">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row>
    <row r="80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row>
    <row r="806">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row>
    <row r="807">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row>
    <row r="808">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row>
    <row r="809">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row>
    <row r="810">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row>
    <row r="81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row>
    <row r="81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row>
    <row r="813">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row>
    <row r="814">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row>
    <row r="81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row>
    <row r="816">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row>
    <row r="817">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row>
    <row r="818">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row>
    <row r="819">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row>
    <row r="820">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row>
    <row r="82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row>
    <row r="82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row>
    <row r="823">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row>
    <row r="824">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row>
    <row r="8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row>
    <row r="826">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row>
    <row r="827">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row>
    <row r="828">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row>
    <row r="829">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row>
    <row r="830">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row>
    <row r="83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row>
    <row r="83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row>
    <row r="833">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row>
    <row r="834">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row>
    <row r="83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row>
    <row r="836">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row>
    <row r="837">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row>
    <row r="838">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row>
    <row r="839">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row>
    <row r="840">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row>
    <row r="84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row>
    <row r="84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row>
    <row r="843">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row>
    <row r="844">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row>
    <row r="84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row>
    <row r="846">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row>
    <row r="847">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row>
    <row r="848">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row>
    <row r="849">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row>
    <row r="850">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row>
    <row r="85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row>
    <row r="85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row>
    <row r="853">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row>
    <row r="854">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row>
    <row r="85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row>
    <row r="856">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row>
    <row r="857">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row>
    <row r="858">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row>
    <row r="859">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row>
    <row r="860">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row>
    <row r="86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row>
    <row r="86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row>
    <row r="863">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row>
    <row r="864">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row>
    <row r="86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row>
    <row r="866">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row>
    <row r="867">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row>
    <row r="868">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row>
    <row r="869">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row>
    <row r="870">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row>
    <row r="87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row>
    <row r="87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row>
    <row r="873">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row>
    <row r="874">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row>
    <row r="87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row>
    <row r="876">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row>
    <row r="877">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row>
    <row r="878">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row>
    <row r="879">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row>
    <row r="880">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row>
    <row r="88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row>
    <row r="88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row>
    <row r="883">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row>
    <row r="884">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row>
    <row r="88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row>
    <row r="886">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row>
    <row r="887">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row>
    <row r="888">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row>
    <row r="889">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row>
    <row r="890">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row>
    <row r="89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row>
    <row r="89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row>
    <row r="893">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row>
    <row r="894">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row>
    <row r="89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row>
    <row r="896">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row>
    <row r="897">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row>
    <row r="898">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row>
    <row r="899">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row>
    <row r="900">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row>
    <row r="90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row>
    <row r="9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row>
    <row r="903">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row>
    <row r="904">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row>
    <row r="90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row>
    <row r="906">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row>
    <row r="907">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row>
    <row r="908">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row>
    <row r="909">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row>
    <row r="910">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row>
    <row r="91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row>
    <row r="91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row>
    <row r="913">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row>
    <row r="914">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row>
    <row r="91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row>
    <row r="916">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row>
    <row r="917">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row>
    <row r="918">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row>
    <row r="919">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row>
    <row r="920">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row>
    <row r="92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row>
    <row r="92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row>
    <row r="923">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row>
    <row r="924">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row>
    <row r="9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row>
    <row r="926">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row>
    <row r="927">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row>
    <row r="928">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row>
    <row r="929">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row>
    <row r="930">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row>
    <row r="93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row>
    <row r="93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row>
    <row r="933">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row>
    <row r="934">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row>
    <row r="93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row>
    <row r="936">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row>
    <row r="937">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row>
    <row r="938">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row>
    <row r="939">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row>
    <row r="940">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row>
    <row r="94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row>
    <row r="94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row>
    <row r="943">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row>
    <row r="944">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row>
    <row r="94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row>
    <row r="946">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row>
    <row r="947">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row>
    <row r="948">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row>
    <row r="949">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row>
    <row r="950">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row>
    <row r="95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row>
    <row r="95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row>
    <row r="953">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row>
    <row r="954">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row>
    <row r="95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row>
    <row r="956">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row>
    <row r="957">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row>
    <row r="958">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row>
    <row r="959">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row>
    <row r="960">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row>
    <row r="96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row>
    <row r="96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row>
    <row r="963">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row>
    <row r="964">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row>
    <row r="96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row>
    <row r="966">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row>
    <row r="967">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row>
    <row r="968">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row>
    <row r="969">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row>
    <row r="970">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row>
    <row r="97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row>
    <row r="97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row>
    <row r="973">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row>
    <row r="974">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row>
    <row r="97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row>
    <row r="976">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row>
    <row r="977">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row>
    <row r="978">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row>
    <row r="979">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row>
    <row r="980">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row>
    <row r="98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row>
    <row r="98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row>
    <row r="983">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row>
    <row r="984">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row>
    <row r="98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row>
    <row r="986">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row>
    <row r="987">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row>
    <row r="988">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row>
    <row r="989">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row>
    <row r="990">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row>
    <row r="99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row>
    <row r="99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row>
    <row r="99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row>
    <row r="99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row>
    <row r="99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row>
    <row r="996">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row>
    <row r="997">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row>
    <row r="998">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row>
    <row r="999">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row>
    <row r="1000">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row>
    <row r="1001">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row>
    <row r="10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row>
    <row r="1003">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row>
    <row r="100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row>
    <row r="100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row>
    <row r="1006">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row>
    <row r="1007">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row>
  </sheetData>
  <conditionalFormatting sqref="C2:C27">
    <cfRule type="notContainsBlanks" dxfId="0" priority="1">
      <formula>LEN(TRIM(C2))&gt;0</formula>
    </cfRule>
  </conditionalFormatting>
  <conditionalFormatting sqref="C28">
    <cfRule type="notContainsBlanks" dxfId="1" priority="2">
      <formula>LEN(TRIM(C28))&gt;0</formula>
    </cfRule>
  </conditionalFormatting>
  <dataValidations>
    <dataValidation type="list" allowBlank="1" showErrorMessage="1" sqref="B2">
      <formula1>"Admissions,Enrollment,Scheduling,Communication,Medical,Secure,Financial,Data,Reader,Countersign,Impersonate"</formula1>
    </dataValidation>
    <dataValidation type="list" allowBlank="1" showErrorMessage="1" sqref="A2">
      <formula1>"Limited User,User,Admin,System Admin"</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25"/>
    <col customWidth="1" min="2" max="2" width="33.13"/>
    <col customWidth="1" min="3" max="3" width="78.88"/>
    <col customWidth="1" min="4" max="5" width="33.13"/>
    <col customWidth="1" min="6" max="9" width="18.0"/>
  </cols>
  <sheetData>
    <row r="1">
      <c r="A1" s="1" t="s">
        <v>0</v>
      </c>
      <c r="B1" s="1" t="s">
        <v>1</v>
      </c>
      <c r="C1" s="2" t="s">
        <v>2</v>
      </c>
      <c r="D1" s="3"/>
      <c r="E1" s="3"/>
      <c r="F1" s="3"/>
      <c r="G1" s="3"/>
      <c r="H1" s="3"/>
      <c r="I1" s="3"/>
      <c r="J1" s="4"/>
      <c r="K1" s="4"/>
      <c r="L1" s="4"/>
      <c r="M1" s="4"/>
      <c r="N1" s="4"/>
      <c r="O1" s="4"/>
      <c r="P1" s="4"/>
      <c r="Q1" s="4"/>
      <c r="R1" s="4"/>
      <c r="S1" s="4"/>
      <c r="T1" s="4"/>
      <c r="U1" s="4"/>
      <c r="V1" s="4"/>
      <c r="W1" s="4"/>
      <c r="X1" s="4"/>
      <c r="Y1" s="4"/>
      <c r="Z1" s="4"/>
      <c r="AA1" s="4"/>
      <c r="AB1" s="4"/>
      <c r="AC1" s="5"/>
      <c r="AD1" s="5"/>
    </row>
    <row r="2">
      <c r="A2" s="6" t="s">
        <v>3</v>
      </c>
      <c r="B2" s="6" t="s">
        <v>8</v>
      </c>
      <c r="C2" s="7" t="str">
        <f>IF(AND(OR(A2 = "System Admin", A2 = "Admin", A2 = "User"), OR(B2 = "Admissions", B2 = "Enrollment")), "Dashboard", "")
</f>
        <v/>
      </c>
      <c r="D2" s="8"/>
      <c r="E2" s="8"/>
      <c r="F2" s="9"/>
      <c r="G2" s="9"/>
      <c r="H2" s="9"/>
      <c r="I2" s="9"/>
      <c r="J2" s="9"/>
      <c r="K2" s="9"/>
      <c r="L2" s="9"/>
      <c r="M2" s="9"/>
      <c r="N2" s="9"/>
      <c r="O2" s="9"/>
      <c r="P2" s="9"/>
      <c r="Q2" s="9"/>
      <c r="R2" s="9"/>
      <c r="S2" s="9"/>
      <c r="T2" s="9"/>
      <c r="U2" s="9"/>
      <c r="V2" s="9"/>
      <c r="W2" s="9"/>
      <c r="X2" s="9"/>
      <c r="Y2" s="9"/>
      <c r="Z2" s="9"/>
      <c r="AA2" s="9"/>
      <c r="AB2" s="9"/>
      <c r="AC2" s="10"/>
      <c r="AD2" s="10"/>
    </row>
    <row r="3">
      <c r="A3" s="8"/>
      <c r="B3" s="8"/>
      <c r="C3" s="7" t="str">
        <f>IF(AND(OR(A2 = "System Admin", A2 = "Admin", A2 = "User"), B2 = "Admissions"), "Admissions List Pages (Students in Admissions, Waitlists, and Forms)", "")
</f>
        <v/>
      </c>
      <c r="D3" s="8"/>
      <c r="E3" s="8"/>
      <c r="F3" s="9"/>
      <c r="G3" s="9"/>
      <c r="H3" s="9"/>
      <c r="I3" s="9"/>
      <c r="J3" s="9"/>
      <c r="K3" s="9"/>
      <c r="L3" s="9"/>
      <c r="M3" s="9"/>
      <c r="N3" s="9"/>
      <c r="O3" s="9"/>
      <c r="P3" s="9"/>
      <c r="Q3" s="9"/>
      <c r="R3" s="9"/>
      <c r="S3" s="9"/>
      <c r="T3" s="9"/>
      <c r="U3" s="9"/>
      <c r="V3" s="9"/>
      <c r="W3" s="9"/>
      <c r="X3" s="9"/>
      <c r="Y3" s="9"/>
      <c r="Z3" s="9"/>
      <c r="AA3" s="9"/>
      <c r="AB3" s="9"/>
      <c r="AC3" s="10"/>
      <c r="AD3" s="10"/>
    </row>
    <row r="4">
      <c r="A4" s="8"/>
      <c r="B4" s="8"/>
      <c r="C4" s="11" t="str">
        <f>IF(AND(OR(A2 = "System Admin", A2 = "Admin", A2 = "User", A2 = "Limited User"), B2 = "Reader"), "Admissions &gt; My Reviews", "")
</f>
        <v/>
      </c>
      <c r="D4" s="8"/>
      <c r="E4" s="8"/>
      <c r="F4" s="9"/>
      <c r="G4" s="9"/>
      <c r="H4" s="9"/>
      <c r="I4" s="9"/>
      <c r="J4" s="9"/>
      <c r="K4" s="9"/>
      <c r="L4" s="9"/>
      <c r="M4" s="9"/>
      <c r="N4" s="9"/>
      <c r="O4" s="9"/>
      <c r="P4" s="9"/>
      <c r="Q4" s="9"/>
      <c r="R4" s="9"/>
      <c r="S4" s="9"/>
      <c r="T4" s="9"/>
      <c r="U4" s="9"/>
      <c r="V4" s="9"/>
      <c r="W4" s="9"/>
      <c r="X4" s="9"/>
      <c r="Y4" s="9"/>
      <c r="Z4" s="9"/>
      <c r="AA4" s="9"/>
      <c r="AB4" s="9"/>
      <c r="AC4" s="10"/>
      <c r="AD4" s="10"/>
    </row>
    <row r="5">
      <c r="A5" s="8"/>
      <c r="B5" s="8"/>
      <c r="C5" s="11" t="str">
        <f>IF(AND(OR(A2 = "System Admin", A2 = "Admin", A2 = "User"), B2 = "Enrollment"), "Enrollment List Pages (Students in Enrollment and Enrolled Students)", "")
</f>
        <v/>
      </c>
      <c r="D5" s="8"/>
      <c r="E5" s="8"/>
      <c r="F5" s="8"/>
      <c r="G5" s="8"/>
      <c r="H5" s="8"/>
      <c r="I5" s="8"/>
      <c r="J5" s="9"/>
      <c r="K5" s="9"/>
      <c r="L5" s="9"/>
      <c r="M5" s="9"/>
      <c r="N5" s="9"/>
      <c r="O5" s="9"/>
      <c r="P5" s="9"/>
      <c r="Q5" s="9"/>
      <c r="R5" s="9"/>
      <c r="S5" s="9"/>
      <c r="T5" s="9"/>
      <c r="U5" s="9"/>
      <c r="V5" s="9"/>
      <c r="W5" s="9"/>
      <c r="X5" s="9"/>
      <c r="Y5" s="9"/>
      <c r="Z5" s="9"/>
      <c r="AA5" s="9"/>
      <c r="AB5" s="9"/>
      <c r="AC5" s="10"/>
      <c r="AD5" s="10"/>
    </row>
    <row r="6">
      <c r="A6" s="12"/>
      <c r="B6" s="12"/>
      <c r="C6" s="7" t="str">
        <f>IF(AND(OR(A2 = "System Admin", A2 = "Admin", A2 = "User"), OR(B2 = "Admissions", B2 = "Enrollment", B2 = "Scheduling", B2 = "Communication", B2 = "Medical", B2 = "Secure", B2 = "Financial", B2 = "Data", B2 = "Reader", B2 = "Countersign", B2 = "Impersonate")), "Search &amp; Reports", "")</f>
        <v>Search &amp; Reports</v>
      </c>
      <c r="D6" s="8"/>
      <c r="E6" s="8"/>
      <c r="F6" s="8"/>
      <c r="G6" s="8"/>
      <c r="H6" s="8"/>
      <c r="I6" s="8"/>
      <c r="J6" s="9"/>
      <c r="K6" s="9"/>
      <c r="L6" s="9"/>
      <c r="M6" s="9"/>
      <c r="N6" s="9"/>
      <c r="O6" s="9"/>
      <c r="P6" s="9"/>
      <c r="Q6" s="9"/>
      <c r="R6" s="9"/>
      <c r="S6" s="9"/>
      <c r="T6" s="9"/>
      <c r="U6" s="9"/>
      <c r="V6" s="9"/>
      <c r="W6" s="9"/>
      <c r="X6" s="9"/>
      <c r="Y6" s="9"/>
      <c r="Z6" s="9"/>
      <c r="AA6" s="9"/>
      <c r="AB6" s="9"/>
      <c r="AC6" s="10"/>
      <c r="AD6" s="10"/>
    </row>
    <row r="7">
      <c r="A7" s="12"/>
      <c r="B7" s="12"/>
      <c r="C7" s="7" t="str">
        <f>IF(AND(OR(A2 = "System Admin", A2 = "Admin", A2 = "User"), B2 = "Scheduling"), "Scheduling", "")
</f>
        <v/>
      </c>
      <c r="D7" s="8"/>
      <c r="E7" s="8"/>
      <c r="F7" s="8"/>
      <c r="G7" s="8"/>
      <c r="H7" s="8"/>
      <c r="I7" s="8"/>
      <c r="J7" s="9"/>
      <c r="K7" s="9"/>
      <c r="L7" s="9"/>
      <c r="M7" s="9"/>
      <c r="N7" s="9"/>
      <c r="O7" s="9"/>
      <c r="P7" s="9"/>
      <c r="Q7" s="9"/>
      <c r="R7" s="9"/>
      <c r="S7" s="9"/>
      <c r="T7" s="9"/>
      <c r="U7" s="9"/>
      <c r="V7" s="9"/>
      <c r="W7" s="9"/>
      <c r="X7" s="9"/>
      <c r="Y7" s="9"/>
      <c r="Z7" s="9"/>
      <c r="AA7" s="9"/>
      <c r="AB7" s="9"/>
      <c r="AC7" s="10"/>
      <c r="AD7" s="10"/>
    </row>
    <row r="8">
      <c r="A8" s="8"/>
      <c r="B8" s="12"/>
      <c r="C8" s="13" t="str">
        <f>IF(AND(OR(A2 = "System Admin", A2 = "Admin"), OR(B2 = "Admissions", B2 = "Enrollment", B2 = "Scheduling", B2 = "Communication", B2 = "Medical", B2 = "Secure", B2 = "Financial", B2 = "Data", B2 = "Reader", B2 = "Countersign", B2 = "Impersonate")), "Settings &gt; General", "")
</f>
        <v>Settings &gt; General</v>
      </c>
      <c r="D8" s="8"/>
      <c r="E8" s="8"/>
      <c r="F8" s="8"/>
      <c r="G8" s="8"/>
      <c r="H8" s="8"/>
      <c r="I8" s="8"/>
      <c r="J8" s="9"/>
      <c r="K8" s="9"/>
      <c r="L8" s="9"/>
      <c r="M8" s="9"/>
      <c r="N8" s="9"/>
      <c r="O8" s="9"/>
      <c r="P8" s="9"/>
      <c r="Q8" s="9"/>
      <c r="R8" s="9"/>
      <c r="S8" s="9"/>
      <c r="T8" s="9"/>
      <c r="U8" s="9"/>
      <c r="V8" s="9"/>
      <c r="W8" s="9"/>
      <c r="X8" s="9"/>
      <c r="Y8" s="9"/>
      <c r="Z8" s="9"/>
      <c r="AA8" s="9"/>
      <c r="AB8" s="9"/>
      <c r="AC8" s="10"/>
      <c r="AD8" s="10"/>
    </row>
    <row r="9">
      <c r="A9" s="8"/>
      <c r="B9" s="12"/>
      <c r="C9" s="14" t="str">
        <f>IF(AND(OR(A2 = "System Admin", A2 = "Admin"), OR(B2 = "Admissions", B2 = "Enrollment", B2 = "Scheduling", B2 = "Communication", B2 = "Medical", B2 = "Secure", B2 = "Financial", B2 = "Data", B2 = "Reader", B2 = "Countersign", B2 = "Impersonate")), "Settings &gt; Communication", "")
</f>
        <v>Settings &gt; Communication</v>
      </c>
      <c r="D9" s="8"/>
      <c r="E9" s="8"/>
      <c r="F9" s="8"/>
      <c r="G9" s="8"/>
      <c r="H9" s="8"/>
      <c r="I9" s="8"/>
      <c r="J9" s="9"/>
      <c r="K9" s="9"/>
      <c r="L9" s="9"/>
      <c r="M9" s="9"/>
      <c r="N9" s="9"/>
      <c r="O9" s="9"/>
      <c r="P9" s="9"/>
      <c r="Q9" s="9"/>
      <c r="R9" s="9"/>
      <c r="S9" s="9"/>
      <c r="T9" s="9"/>
      <c r="U9" s="9"/>
      <c r="V9" s="9"/>
      <c r="W9" s="9"/>
      <c r="X9" s="9"/>
      <c r="Y9" s="9"/>
      <c r="Z9" s="9"/>
      <c r="AA9" s="9"/>
      <c r="AB9" s="9"/>
      <c r="AC9" s="10"/>
      <c r="AD9" s="10"/>
    </row>
    <row r="10">
      <c r="A10" s="8"/>
      <c r="B10" s="12"/>
      <c r="C10" s="14" t="str">
        <f>IF(AND(OR(A2 = "System Admin", A2 = "Admin"), OR(B2 = "Admissions", B2 = "Enrollment", B2 = "Scheduling", B2 = "Communication", B2 = "Medical", B2 = "Secure", B2 = "Financial", B2 = "Data", B2 = "Reader", B2 = "Countersign", B2 = "Impersonate")), "Settings &gt; Portal", "")</f>
        <v>Settings &gt; Portal</v>
      </c>
      <c r="D10" s="8"/>
      <c r="E10" s="8"/>
      <c r="F10" s="8"/>
      <c r="G10" s="8"/>
      <c r="H10" s="8"/>
      <c r="I10" s="8"/>
      <c r="J10" s="9"/>
      <c r="K10" s="9"/>
      <c r="L10" s="9"/>
      <c r="M10" s="9"/>
      <c r="N10" s="9"/>
      <c r="O10" s="9"/>
      <c r="P10" s="9"/>
      <c r="Q10" s="9"/>
      <c r="R10" s="9"/>
      <c r="S10" s="9"/>
      <c r="T10" s="9"/>
      <c r="U10" s="9"/>
      <c r="V10" s="9"/>
      <c r="W10" s="9"/>
      <c r="X10" s="9"/>
      <c r="Y10" s="9"/>
      <c r="Z10" s="9"/>
      <c r="AA10" s="9"/>
      <c r="AB10" s="9"/>
      <c r="AC10" s="10"/>
      <c r="AD10" s="10"/>
    </row>
    <row r="11">
      <c r="A11" s="8"/>
      <c r="B11" s="8"/>
      <c r="C11" s="14" t="str">
        <f>IF(AND(OR(A2 = "System Admin", A2 = "Admin"), B2 = "Financial"), "Settings &gt; Financial", "")
</f>
        <v>Settings &gt; Financial</v>
      </c>
      <c r="D11" s="8"/>
      <c r="E11" s="8"/>
      <c r="F11" s="9"/>
      <c r="G11" s="9"/>
      <c r="H11" s="9"/>
      <c r="I11" s="9"/>
      <c r="J11" s="9"/>
      <c r="K11" s="9"/>
      <c r="L11" s="9"/>
      <c r="M11" s="9"/>
      <c r="N11" s="9"/>
      <c r="O11" s="9"/>
      <c r="P11" s="9"/>
      <c r="Q11" s="9"/>
      <c r="R11" s="9"/>
      <c r="S11" s="9"/>
      <c r="T11" s="9"/>
      <c r="U11" s="9"/>
      <c r="V11" s="9"/>
      <c r="W11" s="9"/>
      <c r="X11" s="9"/>
      <c r="Y11" s="9"/>
      <c r="Z11" s="9"/>
      <c r="AA11" s="9"/>
      <c r="AB11" s="9"/>
      <c r="AC11" s="10"/>
      <c r="AD11" s="10"/>
    </row>
    <row r="12">
      <c r="A12" s="8"/>
      <c r="B12" s="8"/>
      <c r="C12" s="14" t="str">
        <f>IF(AND(OR(A2 = "System Admin", A2 = "Admin"), OR(B2 = "Admissions", B2 = "Enrollment", B2 = "Scheduling", B2 = "Communication", B2 = "Medical", B2 = "Secure", B2 = "Financial", B2 = "Data", B2 = "Reader", B2 = "Countersign", B2 = "Impersonate")), "Settings &gt; Lottery (only visible if Lottery is enabled on your site)", "")</f>
        <v>Settings &gt; Lottery (only visible if Lottery is enabled on your site)</v>
      </c>
      <c r="D12" s="8"/>
      <c r="E12" s="8"/>
      <c r="F12" s="9"/>
      <c r="G12" s="9"/>
      <c r="H12" s="9"/>
      <c r="I12" s="9"/>
      <c r="J12" s="9"/>
      <c r="K12" s="9"/>
      <c r="L12" s="9"/>
      <c r="M12" s="9"/>
      <c r="N12" s="9"/>
      <c r="O12" s="9"/>
      <c r="P12" s="9"/>
      <c r="Q12" s="9"/>
      <c r="R12" s="9"/>
      <c r="S12" s="9"/>
      <c r="T12" s="9"/>
      <c r="U12" s="9"/>
      <c r="V12" s="9"/>
      <c r="W12" s="9"/>
      <c r="X12" s="9"/>
      <c r="Y12" s="9"/>
      <c r="Z12" s="9"/>
      <c r="AA12" s="9"/>
      <c r="AB12" s="9"/>
      <c r="AC12" s="10"/>
      <c r="AD12" s="10"/>
    </row>
    <row r="13">
      <c r="A13" s="8"/>
      <c r="B13" s="12"/>
      <c r="C13" s="14" t="str">
        <f>IF(AND(OR(A2 = "System Admin", A2 = "Admin"), B2 = "Admissions"), "Settings &gt; Inquiry and Admissions Checklists", "")
</f>
        <v/>
      </c>
      <c r="D13" s="8"/>
      <c r="E13" s="8"/>
      <c r="F13" s="8"/>
      <c r="G13" s="8"/>
      <c r="H13" s="8"/>
      <c r="I13" s="8"/>
      <c r="J13" s="9"/>
      <c r="K13" s="9"/>
      <c r="L13" s="9"/>
      <c r="M13" s="9"/>
      <c r="N13" s="9"/>
      <c r="O13" s="9"/>
      <c r="P13" s="9"/>
      <c r="Q13" s="9"/>
      <c r="R13" s="9"/>
      <c r="S13" s="9"/>
      <c r="T13" s="9"/>
      <c r="U13" s="9"/>
      <c r="V13" s="9"/>
      <c r="W13" s="9"/>
      <c r="X13" s="9"/>
      <c r="Y13" s="9"/>
      <c r="Z13" s="9"/>
      <c r="AA13" s="9"/>
      <c r="AB13" s="9"/>
      <c r="AC13" s="10"/>
      <c r="AD13" s="10"/>
    </row>
    <row r="14">
      <c r="A14" s="8"/>
      <c r="B14" s="12"/>
      <c r="C14" s="14" t="str">
        <f>IF(AND(OR(A2 = "System Admin", A2 = "Admin"), B2 = "Enrollment"), "Settings &gt; Enrollment Checklist", "")</f>
        <v/>
      </c>
      <c r="D14" s="8"/>
      <c r="E14" s="8"/>
      <c r="F14" s="8"/>
      <c r="G14" s="8"/>
      <c r="H14" s="8"/>
      <c r="I14" s="8"/>
      <c r="J14" s="9"/>
      <c r="K14" s="9"/>
      <c r="L14" s="9"/>
      <c r="M14" s="9"/>
      <c r="N14" s="9"/>
      <c r="O14" s="9"/>
      <c r="P14" s="9"/>
      <c r="Q14" s="9"/>
      <c r="R14" s="9"/>
      <c r="S14" s="9"/>
      <c r="T14" s="9"/>
      <c r="U14" s="9"/>
      <c r="V14" s="9"/>
      <c r="W14" s="9"/>
      <c r="X14" s="9"/>
      <c r="Y14" s="9"/>
      <c r="Z14" s="9"/>
      <c r="AA14" s="9"/>
      <c r="AB14" s="9"/>
      <c r="AC14" s="10"/>
      <c r="AD14" s="10"/>
    </row>
    <row r="15">
      <c r="A15" s="8"/>
      <c r="B15" s="12"/>
      <c r="C15" s="14" t="str">
        <f>IF(AND(OR(A2 = "System Admin", A2 = "Admin"), B2 = "Data"), "Settings &gt; Fields &amp; Data", "")
</f>
        <v/>
      </c>
      <c r="D15" s="8"/>
      <c r="E15" s="8"/>
      <c r="F15" s="8"/>
      <c r="G15" s="8"/>
      <c r="H15" s="8"/>
      <c r="I15" s="8"/>
      <c r="J15" s="9"/>
      <c r="K15" s="9"/>
      <c r="L15" s="9"/>
      <c r="M15" s="9"/>
      <c r="N15" s="9"/>
      <c r="O15" s="9"/>
      <c r="P15" s="9"/>
      <c r="Q15" s="9"/>
      <c r="R15" s="9"/>
      <c r="S15" s="9"/>
      <c r="T15" s="9"/>
      <c r="U15" s="9"/>
      <c r="V15" s="9"/>
      <c r="W15" s="9"/>
      <c r="X15" s="9"/>
      <c r="Y15" s="9"/>
      <c r="Z15" s="9"/>
      <c r="AA15" s="9"/>
      <c r="AB15" s="9"/>
      <c r="AC15" s="10"/>
      <c r="AD15" s="10"/>
    </row>
    <row r="16">
      <c r="A16" s="8"/>
      <c r="B16" s="8"/>
      <c r="C16" s="14" t="str">
        <f>IF(AND(OR(A2 = "System Admin", A2 = "Admin"), 
        OR(B2 = "Admissions", B2 = "Enrollment", B2 = "Scheduling", 
           B2 = "Communication", B2 = "Medical", B2 = "Secure", 
           B2 = "Financial", B2 = "Data", B2 = "Reader", 
           B2 = "Countersign", B2 = "Impersonate")), 
    "Settings &gt; Forms", "")
</f>
        <v>Settings &gt; Forms</v>
      </c>
      <c r="D16" s="8"/>
      <c r="E16" s="8"/>
      <c r="F16" s="8"/>
      <c r="G16" s="8"/>
      <c r="H16" s="8"/>
      <c r="I16" s="8"/>
      <c r="J16" s="9"/>
      <c r="K16" s="9"/>
      <c r="L16" s="9"/>
      <c r="M16" s="9"/>
      <c r="N16" s="9"/>
      <c r="O16" s="9"/>
      <c r="P16" s="9"/>
      <c r="Q16" s="9"/>
      <c r="R16" s="9"/>
      <c r="S16" s="9"/>
      <c r="T16" s="9"/>
      <c r="U16" s="9"/>
      <c r="V16" s="9"/>
      <c r="W16" s="9"/>
      <c r="X16" s="9"/>
      <c r="Y16" s="9"/>
      <c r="Z16" s="9"/>
      <c r="AA16" s="9"/>
      <c r="AB16" s="9"/>
      <c r="AC16" s="10"/>
      <c r="AD16" s="10"/>
    </row>
    <row r="17">
      <c r="A17" s="8"/>
      <c r="B17" s="8"/>
      <c r="C17" s="14" t="str">
        <f>IF(AND(OR(A2 = "System Admin", A2 = "Admin", A2 = "User"), 
        OR(B2 = "Admissions", B2 = "Enrollment", B2 = "Scheduling", 
           B2 = "Communication", B2 = "Medical", B2 = "Secure", 
           B2 = "Financial", B2 = "Data", B2 = "Reader", 
           B2 = "Countersign", B2 = "Impersonate")), 
    "Contact Record Summary Tab with Inquiry Checklist only. (You need Admissions or Enrollment Permssion to see those checklists).", "")
</f>
        <v>Contact Record Summary Tab with Inquiry Checklist only. (You need Admissions or Enrollment Permssion to see those checklists).</v>
      </c>
      <c r="D17" s="8"/>
      <c r="E17" s="8"/>
      <c r="F17" s="8"/>
      <c r="G17" s="8"/>
      <c r="H17" s="8"/>
      <c r="I17" s="8"/>
      <c r="J17" s="9"/>
      <c r="K17" s="9"/>
      <c r="L17" s="9"/>
      <c r="M17" s="9"/>
      <c r="N17" s="9"/>
      <c r="O17" s="9"/>
      <c r="P17" s="9"/>
      <c r="Q17" s="9"/>
      <c r="R17" s="9"/>
      <c r="S17" s="9"/>
      <c r="T17" s="9"/>
      <c r="U17" s="9"/>
      <c r="V17" s="9"/>
      <c r="W17" s="9"/>
      <c r="X17" s="9"/>
      <c r="Y17" s="9"/>
      <c r="Z17" s="9"/>
      <c r="AA17" s="9"/>
      <c r="AB17" s="9"/>
      <c r="AC17" s="10"/>
      <c r="AD17" s="10"/>
    </row>
    <row r="18">
      <c r="A18" s="8"/>
      <c r="B18" s="8"/>
      <c r="C18" s="14" t="str">
        <f>IF(AND(OR(A2 = "System Admin", A2 = "Admin", A2 = "User"), B2 = "Admissions"), "Contact Record Summary Tab (with Inquiry and Applicant Checklist)", "")
</f>
        <v/>
      </c>
      <c r="D18" s="8"/>
      <c r="E18" s="8"/>
      <c r="F18" s="8"/>
      <c r="G18" s="8"/>
      <c r="H18" s="8"/>
      <c r="I18" s="8"/>
      <c r="J18" s="9"/>
      <c r="K18" s="9"/>
      <c r="L18" s="9"/>
      <c r="M18" s="9"/>
      <c r="N18" s="9"/>
      <c r="O18" s="9"/>
      <c r="P18" s="9"/>
      <c r="Q18" s="9"/>
      <c r="R18" s="9"/>
      <c r="S18" s="9"/>
      <c r="T18" s="9"/>
      <c r="U18" s="9"/>
      <c r="V18" s="9"/>
      <c r="W18" s="9"/>
      <c r="X18" s="9"/>
      <c r="Y18" s="9"/>
      <c r="Z18" s="9"/>
      <c r="AA18" s="9"/>
      <c r="AB18" s="9"/>
      <c r="AC18" s="10"/>
      <c r="AD18" s="10"/>
    </row>
    <row r="19">
      <c r="A19" s="8"/>
      <c r="B19" s="8"/>
      <c r="C19" s="14" t="str">
        <f>IF(AND(OR(A2 = "System Admin", A2 = "Admin", A2 = "User"), B2 = "Enrollment"), "Contact Record Summary Tab (with Inquiry and Enrollment Checklist)", "")
</f>
        <v/>
      </c>
      <c r="D19" s="8"/>
      <c r="E19" s="8"/>
      <c r="F19" s="8"/>
      <c r="G19" s="8"/>
      <c r="H19" s="8"/>
      <c r="I19" s="8"/>
      <c r="J19" s="9"/>
      <c r="K19" s="9"/>
      <c r="L19" s="9"/>
      <c r="M19" s="9"/>
      <c r="N19" s="9"/>
      <c r="O19" s="9"/>
      <c r="P19" s="9"/>
      <c r="Q19" s="9"/>
      <c r="R19" s="9"/>
      <c r="S19" s="9"/>
      <c r="T19" s="9"/>
      <c r="U19" s="9"/>
      <c r="V19" s="9"/>
      <c r="W19" s="9"/>
      <c r="X19" s="9"/>
      <c r="Y19" s="9"/>
      <c r="Z19" s="9"/>
      <c r="AA19" s="9"/>
      <c r="AB19" s="9"/>
      <c r="AC19" s="10"/>
      <c r="AD19" s="10"/>
    </row>
    <row r="20">
      <c r="A20" s="8"/>
      <c r="B20" s="8"/>
      <c r="C20" s="14" t="str">
        <f>IF(AND(OR(A2 = "System Admin", A2 = "Admin", A2 = "User"), 
        OR(B2 = "Admissions", B2 = "Enrollment", B2 = "Scheduling", 
           B2 = "Communication", B2 = "Medical", B2 = "Secure", 
           B2 = "Financial", B2 = "Data", B2 = "Reader", 
           B2 = "Countersign", B2 = "Impersonate")), 
    "Contact Record Personal Tab", "")
</f>
        <v>Contact Record Personal Tab</v>
      </c>
      <c r="D20" s="6"/>
      <c r="E20" s="8"/>
      <c r="F20" s="8"/>
      <c r="G20" s="8"/>
      <c r="H20" s="8"/>
      <c r="I20" s="8"/>
      <c r="J20" s="9"/>
      <c r="K20" s="9"/>
      <c r="L20" s="9"/>
      <c r="M20" s="9"/>
      <c r="N20" s="9"/>
      <c r="O20" s="9"/>
      <c r="P20" s="9"/>
      <c r="Q20" s="9"/>
      <c r="R20" s="9"/>
      <c r="S20" s="9"/>
      <c r="T20" s="9"/>
      <c r="U20" s="9"/>
      <c r="V20" s="9"/>
      <c r="W20" s="9"/>
      <c r="X20" s="9"/>
      <c r="Y20" s="9"/>
      <c r="Z20" s="9"/>
      <c r="AA20" s="9"/>
      <c r="AB20" s="9"/>
      <c r="AC20" s="10"/>
      <c r="AD20" s="10"/>
    </row>
    <row r="21">
      <c r="A21" s="8"/>
      <c r="B21" s="8"/>
      <c r="C21" s="14" t="str">
        <f>IF(AND(OR(A2 = "System Admin", A2 = "Admin", A2 = "User"), B2 = "Admissions"), "Contact Record Admissions Tab", "")
</f>
        <v/>
      </c>
      <c r="D21" s="8"/>
      <c r="E21" s="8"/>
      <c r="F21" s="8"/>
      <c r="G21" s="8"/>
      <c r="H21" s="8"/>
      <c r="I21" s="8"/>
      <c r="J21" s="9"/>
      <c r="K21" s="9"/>
      <c r="L21" s="9"/>
      <c r="M21" s="9"/>
      <c r="N21" s="9"/>
      <c r="O21" s="9"/>
      <c r="P21" s="9"/>
      <c r="Q21" s="9"/>
      <c r="R21" s="9"/>
      <c r="S21" s="9"/>
      <c r="T21" s="9"/>
      <c r="U21" s="9"/>
      <c r="V21" s="9"/>
      <c r="W21" s="9"/>
      <c r="X21" s="9"/>
      <c r="Y21" s="9"/>
      <c r="Z21" s="9"/>
      <c r="AA21" s="9"/>
      <c r="AB21" s="9"/>
      <c r="AC21" s="10"/>
      <c r="AD21" s="10"/>
    </row>
    <row r="22">
      <c r="A22" s="8"/>
      <c r="B22" s="8"/>
      <c r="C22" s="14" t="str">
        <f>IF(AND(A2 = "System Admin", 
        OR(B2 = "Admissions", B2 = "Enrollment", B2 = "Scheduling", B2 = "Communication", 
           B2 = "Medical", B2 = "Secure", B2 = "Financial", B2 = "Data", B2 = "Reader", 
           B2 = "Countersign", B2 = "Impersonate")), 
    "Contact Record Review Tab",
 IF(AND(OR(A2 = "Admin", A2 = "User", A2 = "Limited User"), B2 = "Reader"), 
    "Contact Record Review Tab", ""))
</f>
        <v>Contact Record Review Tab</v>
      </c>
      <c r="D22" s="6"/>
      <c r="E22" s="8"/>
      <c r="F22" s="8"/>
      <c r="G22" s="8"/>
      <c r="H22" s="8"/>
      <c r="I22" s="8"/>
      <c r="J22" s="9"/>
      <c r="K22" s="9"/>
      <c r="L22" s="9"/>
      <c r="M22" s="9"/>
      <c r="N22" s="9"/>
      <c r="O22" s="9"/>
      <c r="P22" s="9"/>
      <c r="Q22" s="9"/>
      <c r="R22" s="9"/>
      <c r="S22" s="9"/>
      <c r="T22" s="9"/>
      <c r="U22" s="9"/>
      <c r="V22" s="9"/>
      <c r="W22" s="9"/>
      <c r="X22" s="9"/>
      <c r="Y22" s="9"/>
      <c r="Z22" s="9"/>
      <c r="AA22" s="9"/>
      <c r="AB22" s="9"/>
      <c r="AC22" s="10"/>
      <c r="AD22" s="10"/>
    </row>
    <row r="23">
      <c r="A23" s="8"/>
      <c r="B23" s="8"/>
      <c r="C23" s="14" t="str">
        <f>IF(AND(OR(A2 = "System Admin", A2 = "Admin", A2 = "User"), B2 = "Enrollment"), "Contact Record Enrollment Tab", "")
</f>
        <v/>
      </c>
      <c r="D23" s="6"/>
      <c r="E23" s="8"/>
      <c r="F23" s="9"/>
      <c r="G23" s="9"/>
      <c r="H23" s="9"/>
      <c r="I23" s="9"/>
      <c r="J23" s="9"/>
      <c r="K23" s="9"/>
      <c r="L23" s="9"/>
      <c r="M23" s="9"/>
      <c r="N23" s="9"/>
      <c r="O23" s="9"/>
      <c r="P23" s="9"/>
      <c r="Q23" s="9"/>
      <c r="R23" s="9"/>
      <c r="S23" s="9"/>
      <c r="T23" s="9"/>
      <c r="U23" s="9"/>
      <c r="V23" s="9"/>
      <c r="W23" s="9"/>
      <c r="X23" s="9"/>
      <c r="Y23" s="9"/>
      <c r="Z23" s="9"/>
      <c r="AA23" s="9"/>
      <c r="AB23" s="9"/>
      <c r="AC23" s="10"/>
      <c r="AD23" s="10"/>
    </row>
    <row r="24">
      <c r="A24" s="8"/>
      <c r="B24" s="8"/>
      <c r="C24" s="14" t="str">
        <f>IF(AND(OR(A2 = "System Admin", A2 = "Admin", A2 = "User"), 
        OR(B2 = "Admissions", B2 = "Enrollment", B2 = "Scheduling", 
           B2 = "Communication", B2 = "Medical", B2 = "Secure", 
           B2 = "Financial", B2 = "Data", B2 = "Reader", 
           B2 = "Countersign", B2 = "Impersonate")), 
    "Contact Record Household Tab", "")
</f>
        <v>Contact Record Household Tab</v>
      </c>
      <c r="D24" s="6"/>
      <c r="E24" s="8"/>
      <c r="F24" s="8"/>
      <c r="G24" s="8"/>
      <c r="H24" s="8"/>
      <c r="I24" s="8"/>
      <c r="J24" s="9"/>
      <c r="K24" s="9"/>
      <c r="L24" s="9"/>
      <c r="M24" s="9"/>
      <c r="N24" s="9"/>
      <c r="O24" s="9"/>
      <c r="P24" s="9"/>
      <c r="Q24" s="9"/>
      <c r="R24" s="9"/>
      <c r="S24" s="9"/>
      <c r="T24" s="9"/>
      <c r="U24" s="9"/>
      <c r="V24" s="9"/>
      <c r="W24" s="9"/>
      <c r="X24" s="9"/>
      <c r="Y24" s="9"/>
      <c r="Z24" s="9"/>
      <c r="AA24" s="9"/>
      <c r="AB24" s="9"/>
      <c r="AC24" s="10"/>
      <c r="AD24" s="10"/>
    </row>
    <row r="25">
      <c r="A25" s="8"/>
      <c r="B25" s="8"/>
      <c r="C25" s="14" t="str">
        <f>IF(AND(A2 = "System Admin", 
        OR(B2 = "Admissions", B2 = "Enrollment", B2 = "Scheduling", 
           B2 = "Communication", B2 = "Medical", B2 = "Secure", 
           B2 = "Financial", B2 = "Data", B2 = "Reader", 
           B2 = "Countersign", B2 = "Impersonate")), 
    "Settings &gt; Portal &gt; Admin Portal Content", "")
</f>
        <v>Settings &gt; Portal &gt; Admin Portal Content</v>
      </c>
      <c r="D25" s="8"/>
      <c r="E25" s="8"/>
      <c r="F25" s="8"/>
      <c r="G25" s="8"/>
      <c r="H25" s="8"/>
      <c r="I25" s="8"/>
      <c r="J25" s="9"/>
      <c r="K25" s="9"/>
      <c r="L25" s="9"/>
      <c r="M25" s="9"/>
      <c r="N25" s="9"/>
      <c r="O25" s="9"/>
      <c r="P25" s="9"/>
      <c r="Q25" s="9"/>
      <c r="R25" s="9"/>
      <c r="S25" s="9"/>
      <c r="T25" s="9"/>
      <c r="U25" s="9"/>
      <c r="V25" s="9"/>
      <c r="W25" s="9"/>
      <c r="X25" s="9"/>
      <c r="Y25" s="9"/>
      <c r="Z25" s="9"/>
      <c r="AA25" s="9"/>
      <c r="AB25" s="9"/>
      <c r="AC25" s="10"/>
      <c r="AD25" s="10"/>
    </row>
    <row r="26">
      <c r="A26" s="8"/>
      <c r="B26" s="8"/>
      <c r="C26" s="14" t="str">
        <f>IF(AND(A2 = "System Admin", B2 = "Financial"), "Setting &gt; Financial &gt; Payments", "")
</f>
        <v>Setting &gt; Financial &gt; Payments</v>
      </c>
      <c r="D26" s="8"/>
      <c r="E26" s="8"/>
      <c r="F26" s="8"/>
      <c r="G26" s="8"/>
      <c r="H26" s="8"/>
      <c r="I26" s="8"/>
      <c r="J26" s="9"/>
      <c r="K26" s="9"/>
      <c r="L26" s="9"/>
      <c r="M26" s="9"/>
      <c r="N26" s="9"/>
      <c r="O26" s="9"/>
      <c r="P26" s="9"/>
      <c r="Q26" s="9"/>
      <c r="R26" s="9"/>
      <c r="S26" s="9"/>
      <c r="T26" s="9"/>
      <c r="U26" s="9"/>
      <c r="V26" s="9"/>
      <c r="W26" s="9"/>
      <c r="X26" s="9"/>
      <c r="Y26" s="9"/>
      <c r="Z26" s="9"/>
      <c r="AA26" s="9"/>
      <c r="AB26" s="9"/>
      <c r="AC26" s="10"/>
      <c r="AD26" s="10"/>
    </row>
    <row r="27">
      <c r="A27" s="8"/>
      <c r="B27" s="8"/>
      <c r="C27" s="15"/>
      <c r="D27" s="8"/>
      <c r="E27" s="8"/>
      <c r="F27" s="8"/>
      <c r="G27" s="8"/>
      <c r="H27" s="8"/>
      <c r="I27" s="8"/>
      <c r="J27" s="9"/>
      <c r="K27" s="9"/>
      <c r="L27" s="9"/>
      <c r="M27" s="9"/>
      <c r="N27" s="9"/>
      <c r="O27" s="9"/>
      <c r="P27" s="9"/>
      <c r="Q27" s="9"/>
      <c r="R27" s="9"/>
      <c r="S27" s="9"/>
      <c r="T27" s="9"/>
      <c r="U27" s="9"/>
      <c r="V27" s="9"/>
      <c r="W27" s="9"/>
      <c r="X27" s="9"/>
      <c r="Y27" s="9"/>
      <c r="Z27" s="9"/>
      <c r="AA27" s="9"/>
      <c r="AB27" s="9"/>
      <c r="AC27" s="10"/>
      <c r="AD27" s="10"/>
    </row>
    <row r="28">
      <c r="A28" s="16"/>
      <c r="B28" s="16"/>
      <c r="C28" s="17" t="s">
        <v>5</v>
      </c>
      <c r="D28" s="16"/>
      <c r="E28" s="16"/>
      <c r="F28" s="16"/>
      <c r="G28" s="16"/>
      <c r="H28" s="16"/>
      <c r="I28" s="16"/>
      <c r="J28" s="18"/>
      <c r="K28" s="18"/>
      <c r="L28" s="18"/>
      <c r="M28" s="18"/>
      <c r="N28" s="18"/>
      <c r="O28" s="18"/>
      <c r="P28" s="18"/>
      <c r="Q28" s="18"/>
      <c r="R28" s="18"/>
      <c r="S28" s="18"/>
      <c r="T28" s="18"/>
      <c r="U28" s="18"/>
      <c r="V28" s="18"/>
      <c r="W28" s="18"/>
      <c r="X28" s="18"/>
      <c r="Y28" s="18"/>
      <c r="Z28" s="18"/>
      <c r="AA28" s="18"/>
      <c r="AB28" s="18"/>
      <c r="AC28" s="19"/>
      <c r="AD28" s="19"/>
    </row>
    <row r="29">
      <c r="A29" s="8"/>
      <c r="B29" s="8"/>
      <c r="C29" s="20" t="s">
        <v>9</v>
      </c>
      <c r="D29" s="8"/>
      <c r="E29" s="8"/>
      <c r="F29" s="8"/>
      <c r="G29" s="8"/>
      <c r="H29" s="8"/>
      <c r="I29" s="8"/>
      <c r="J29" s="9"/>
      <c r="K29" s="9"/>
      <c r="L29" s="9"/>
      <c r="M29" s="9"/>
      <c r="N29" s="9"/>
      <c r="O29" s="9"/>
      <c r="P29" s="9"/>
      <c r="Q29" s="9"/>
      <c r="R29" s="9"/>
      <c r="S29" s="9"/>
      <c r="T29" s="9"/>
      <c r="U29" s="9"/>
      <c r="V29" s="9"/>
      <c r="W29" s="9"/>
      <c r="X29" s="9"/>
      <c r="Y29" s="9"/>
      <c r="Z29" s="9"/>
      <c r="AA29" s="9"/>
      <c r="AB29" s="9"/>
      <c r="AC29" s="10"/>
      <c r="AD29" s="10"/>
    </row>
    <row r="30">
      <c r="A30" s="8"/>
      <c r="B30" s="8"/>
      <c r="C30" s="15"/>
      <c r="D30" s="8"/>
      <c r="E30" s="8"/>
      <c r="F30" s="8"/>
      <c r="G30" s="8"/>
      <c r="H30" s="8"/>
      <c r="I30" s="8"/>
      <c r="J30" s="9"/>
      <c r="K30" s="9"/>
      <c r="L30" s="9"/>
      <c r="M30" s="9"/>
      <c r="N30" s="9"/>
      <c r="O30" s="9"/>
      <c r="P30" s="9"/>
      <c r="Q30" s="9"/>
      <c r="R30" s="9"/>
      <c r="S30" s="9"/>
      <c r="T30" s="9"/>
      <c r="U30" s="9"/>
      <c r="V30" s="9"/>
      <c r="W30" s="9"/>
      <c r="X30" s="9"/>
      <c r="Y30" s="9"/>
      <c r="Z30" s="9"/>
      <c r="AA30" s="9"/>
      <c r="AB30" s="9"/>
      <c r="AC30" s="10"/>
      <c r="AD30" s="10"/>
    </row>
    <row r="31">
      <c r="A31" s="8"/>
      <c r="B31" s="8"/>
      <c r="C31" s="21" t="s">
        <v>10</v>
      </c>
      <c r="D31" s="8"/>
      <c r="E31" s="8"/>
      <c r="F31" s="8"/>
      <c r="G31" s="8"/>
      <c r="H31" s="8"/>
      <c r="I31" s="8"/>
      <c r="J31" s="9"/>
      <c r="K31" s="9"/>
      <c r="L31" s="9"/>
      <c r="M31" s="9"/>
      <c r="N31" s="9"/>
      <c r="O31" s="9"/>
      <c r="P31" s="9"/>
      <c r="Q31" s="9"/>
      <c r="R31" s="9"/>
      <c r="S31" s="9"/>
      <c r="T31" s="9"/>
      <c r="U31" s="9"/>
      <c r="V31" s="9"/>
      <c r="W31" s="9"/>
      <c r="X31" s="9"/>
      <c r="Y31" s="9"/>
      <c r="Z31" s="9"/>
      <c r="AA31" s="9"/>
      <c r="AB31" s="9"/>
      <c r="AC31" s="10"/>
      <c r="AD31" s="10"/>
    </row>
    <row r="32">
      <c r="A32" s="8"/>
      <c r="B32" s="8"/>
      <c r="C32" s="8"/>
      <c r="D32" s="8"/>
      <c r="E32" s="8"/>
      <c r="F32" s="8"/>
      <c r="G32" s="8"/>
      <c r="H32" s="8"/>
      <c r="I32" s="8"/>
      <c r="J32" s="9"/>
      <c r="K32" s="9"/>
      <c r="L32" s="9"/>
      <c r="M32" s="9"/>
      <c r="N32" s="9"/>
      <c r="O32" s="9"/>
      <c r="P32" s="9"/>
      <c r="Q32" s="9"/>
      <c r="R32" s="9"/>
      <c r="S32" s="9"/>
      <c r="T32" s="9"/>
      <c r="U32" s="9"/>
      <c r="V32" s="9"/>
      <c r="W32" s="9"/>
      <c r="X32" s="9"/>
      <c r="Y32" s="9"/>
      <c r="Z32" s="9"/>
      <c r="AA32" s="9"/>
      <c r="AB32" s="9"/>
      <c r="AC32" s="10"/>
      <c r="AD32" s="10"/>
    </row>
    <row r="33">
      <c r="A33" s="8"/>
      <c r="B33" s="8"/>
      <c r="C33" s="8"/>
      <c r="D33" s="8"/>
      <c r="E33" s="8"/>
      <c r="F33" s="8"/>
      <c r="G33" s="8"/>
      <c r="H33" s="8"/>
      <c r="I33" s="8"/>
      <c r="J33" s="9"/>
      <c r="K33" s="9"/>
      <c r="L33" s="9"/>
      <c r="M33" s="9"/>
      <c r="N33" s="9"/>
      <c r="O33" s="9"/>
      <c r="P33" s="9"/>
      <c r="Q33" s="9"/>
      <c r="R33" s="9"/>
      <c r="S33" s="9"/>
      <c r="T33" s="9"/>
      <c r="U33" s="9"/>
      <c r="V33" s="9"/>
      <c r="W33" s="9"/>
      <c r="X33" s="9"/>
      <c r="Y33" s="9"/>
      <c r="Z33" s="9"/>
      <c r="AA33" s="9"/>
      <c r="AB33" s="9"/>
      <c r="AC33" s="10"/>
      <c r="AD33" s="10"/>
    </row>
    <row r="34">
      <c r="A34" s="8"/>
      <c r="B34" s="8"/>
      <c r="C34" s="8"/>
      <c r="D34" s="8"/>
      <c r="E34" s="8"/>
      <c r="F34" s="8"/>
      <c r="G34" s="8"/>
      <c r="H34" s="8"/>
      <c r="I34" s="8"/>
      <c r="J34" s="9"/>
      <c r="K34" s="9"/>
      <c r="L34" s="9"/>
      <c r="M34" s="9"/>
      <c r="N34" s="9"/>
      <c r="O34" s="9"/>
      <c r="P34" s="9"/>
      <c r="Q34" s="9"/>
      <c r="R34" s="9"/>
      <c r="S34" s="9"/>
      <c r="T34" s="9"/>
      <c r="U34" s="9"/>
      <c r="V34" s="9"/>
      <c r="W34" s="9"/>
      <c r="X34" s="9"/>
      <c r="Y34" s="9"/>
      <c r="Z34" s="9"/>
      <c r="AA34" s="9"/>
      <c r="AB34" s="9"/>
      <c r="AC34" s="10"/>
      <c r="AD34" s="10"/>
    </row>
    <row r="35">
      <c r="A35" s="22"/>
      <c r="B35" s="22"/>
      <c r="C35" s="22"/>
      <c r="D35" s="22"/>
      <c r="E35" s="22"/>
      <c r="F35" s="22"/>
      <c r="G35" s="22"/>
      <c r="H35" s="22"/>
      <c r="I35" s="22"/>
      <c r="J35" s="23"/>
      <c r="K35" s="23"/>
      <c r="L35" s="23"/>
      <c r="M35" s="23"/>
      <c r="N35" s="23"/>
      <c r="O35" s="23"/>
      <c r="P35" s="23"/>
      <c r="Q35" s="23"/>
      <c r="R35" s="23"/>
      <c r="S35" s="23"/>
      <c r="T35" s="23"/>
      <c r="U35" s="23"/>
      <c r="V35" s="23"/>
      <c r="W35" s="23"/>
      <c r="X35" s="23"/>
      <c r="Y35" s="23"/>
      <c r="Z35" s="23"/>
      <c r="AA35" s="23"/>
      <c r="AB35" s="23"/>
    </row>
    <row r="36">
      <c r="A36" s="22"/>
      <c r="B36" s="22"/>
      <c r="C36" s="22"/>
      <c r="D36" s="22"/>
      <c r="E36" s="22"/>
      <c r="F36" s="23"/>
      <c r="G36" s="23"/>
      <c r="H36" s="23"/>
      <c r="I36" s="23"/>
      <c r="J36" s="23"/>
      <c r="K36" s="23"/>
      <c r="L36" s="23"/>
      <c r="M36" s="23"/>
      <c r="N36" s="23"/>
      <c r="O36" s="23"/>
      <c r="P36" s="23"/>
      <c r="Q36" s="23"/>
      <c r="R36" s="23"/>
      <c r="S36" s="23"/>
      <c r="T36" s="23"/>
      <c r="U36" s="23"/>
      <c r="V36" s="23"/>
      <c r="W36" s="23"/>
      <c r="X36" s="23"/>
      <c r="Y36" s="23"/>
      <c r="Z36" s="23"/>
      <c r="AA36" s="23"/>
      <c r="AB36" s="23"/>
    </row>
    <row r="37">
      <c r="A37" s="22"/>
      <c r="B37" s="22"/>
      <c r="C37" s="22"/>
      <c r="D37" s="22"/>
      <c r="E37" s="22"/>
      <c r="F37" s="23"/>
      <c r="G37" s="23"/>
      <c r="H37" s="23"/>
      <c r="I37" s="23"/>
      <c r="J37" s="23"/>
      <c r="K37" s="23"/>
      <c r="L37" s="23"/>
      <c r="M37" s="23"/>
      <c r="N37" s="23"/>
      <c r="O37" s="23"/>
      <c r="P37" s="23"/>
      <c r="Q37" s="23"/>
      <c r="R37" s="23"/>
      <c r="S37" s="23"/>
      <c r="T37" s="23"/>
      <c r="U37" s="23"/>
      <c r="V37" s="23"/>
      <c r="W37" s="23"/>
      <c r="X37" s="23"/>
      <c r="Y37" s="23"/>
      <c r="Z37" s="23"/>
      <c r="AA37" s="23"/>
      <c r="AB37" s="23"/>
    </row>
    <row r="38">
      <c r="A38" s="22"/>
      <c r="B38" s="22"/>
      <c r="C38" s="22"/>
      <c r="D38" s="22"/>
      <c r="E38" s="22"/>
      <c r="F38" s="23"/>
      <c r="G38" s="23"/>
      <c r="H38" s="23"/>
      <c r="I38" s="23"/>
      <c r="J38" s="23"/>
      <c r="K38" s="23"/>
      <c r="L38" s="23"/>
      <c r="M38" s="23"/>
      <c r="N38" s="23"/>
      <c r="O38" s="23"/>
      <c r="P38" s="23"/>
      <c r="Q38" s="23"/>
      <c r="R38" s="23"/>
      <c r="S38" s="23"/>
      <c r="T38" s="23"/>
      <c r="U38" s="23"/>
      <c r="V38" s="23"/>
      <c r="W38" s="23"/>
      <c r="X38" s="23"/>
      <c r="Y38" s="23"/>
      <c r="Z38" s="23"/>
      <c r="AA38" s="23"/>
      <c r="AB38" s="23"/>
    </row>
    <row r="39">
      <c r="A39" s="22"/>
      <c r="B39" s="22"/>
      <c r="C39" s="22"/>
      <c r="D39" s="22"/>
      <c r="E39" s="22"/>
      <c r="F39" s="23"/>
      <c r="G39" s="23"/>
      <c r="H39" s="23"/>
      <c r="I39" s="23"/>
      <c r="J39" s="23"/>
      <c r="K39" s="23"/>
      <c r="L39" s="23"/>
      <c r="M39" s="23"/>
      <c r="N39" s="23"/>
      <c r="O39" s="23"/>
      <c r="P39" s="23"/>
      <c r="Q39" s="23"/>
      <c r="R39" s="23"/>
      <c r="S39" s="23"/>
      <c r="T39" s="23"/>
      <c r="U39" s="23"/>
      <c r="V39" s="23"/>
      <c r="W39" s="23"/>
      <c r="X39" s="23"/>
      <c r="Y39" s="23"/>
      <c r="Z39" s="23"/>
      <c r="AA39" s="23"/>
      <c r="AB39" s="23"/>
    </row>
    <row r="40">
      <c r="A40" s="22"/>
      <c r="B40" s="22"/>
      <c r="C40" s="22"/>
      <c r="D40" s="22"/>
      <c r="E40" s="22"/>
      <c r="F40" s="23"/>
      <c r="G40" s="23"/>
      <c r="H40" s="23"/>
      <c r="I40" s="23"/>
      <c r="J40" s="23"/>
      <c r="K40" s="23"/>
      <c r="L40" s="23"/>
      <c r="M40" s="23"/>
      <c r="N40" s="23"/>
      <c r="O40" s="23"/>
      <c r="P40" s="23"/>
      <c r="Q40" s="23"/>
      <c r="R40" s="23"/>
      <c r="S40" s="23"/>
      <c r="T40" s="23"/>
      <c r="U40" s="23"/>
      <c r="V40" s="23"/>
      <c r="W40" s="23"/>
      <c r="X40" s="23"/>
      <c r="Y40" s="23"/>
      <c r="Z40" s="23"/>
      <c r="AA40" s="23"/>
      <c r="AB40" s="23"/>
    </row>
    <row r="41">
      <c r="A41" s="22"/>
      <c r="B41" s="22"/>
      <c r="C41" s="22"/>
      <c r="D41" s="22"/>
      <c r="E41" s="22"/>
      <c r="F41" s="23"/>
      <c r="G41" s="23"/>
      <c r="H41" s="23"/>
      <c r="I41" s="23"/>
      <c r="J41" s="23"/>
      <c r="K41" s="23"/>
      <c r="L41" s="23"/>
      <c r="M41" s="23"/>
      <c r="N41" s="23"/>
      <c r="O41" s="23"/>
      <c r="P41" s="23"/>
      <c r="Q41" s="23"/>
      <c r="R41" s="23"/>
      <c r="S41" s="23"/>
      <c r="T41" s="23"/>
      <c r="U41" s="23"/>
      <c r="V41" s="23"/>
      <c r="W41" s="23"/>
      <c r="X41" s="23"/>
      <c r="Y41" s="23"/>
      <c r="Z41" s="23"/>
      <c r="AA41" s="23"/>
      <c r="AB41" s="23"/>
    </row>
    <row r="42">
      <c r="A42" s="22"/>
      <c r="B42" s="22"/>
      <c r="C42" s="22"/>
      <c r="D42" s="22"/>
      <c r="E42" s="22"/>
      <c r="F42" s="23"/>
      <c r="G42" s="23"/>
      <c r="H42" s="23"/>
      <c r="I42" s="23"/>
      <c r="J42" s="23"/>
      <c r="K42" s="23"/>
      <c r="L42" s="23"/>
      <c r="M42" s="23"/>
      <c r="N42" s="23"/>
      <c r="O42" s="23"/>
      <c r="P42" s="23"/>
      <c r="Q42" s="23"/>
      <c r="R42" s="23"/>
      <c r="S42" s="23"/>
      <c r="T42" s="23"/>
      <c r="U42" s="23"/>
      <c r="V42" s="23"/>
      <c r="W42" s="23"/>
      <c r="X42" s="23"/>
      <c r="Y42" s="23"/>
      <c r="Z42" s="23"/>
      <c r="AA42" s="23"/>
      <c r="AB42" s="23"/>
    </row>
    <row r="43">
      <c r="A43" s="22"/>
      <c r="B43" s="22"/>
      <c r="C43" s="22"/>
      <c r="D43" s="22"/>
      <c r="E43" s="22"/>
      <c r="F43" s="23"/>
      <c r="G43" s="23"/>
      <c r="H43" s="23"/>
      <c r="I43" s="23"/>
      <c r="J43" s="23"/>
      <c r="K43" s="23"/>
      <c r="L43" s="23"/>
      <c r="M43" s="23"/>
      <c r="N43" s="23"/>
      <c r="O43" s="23"/>
      <c r="P43" s="23"/>
      <c r="Q43" s="23"/>
      <c r="R43" s="23"/>
      <c r="S43" s="23"/>
      <c r="T43" s="23"/>
      <c r="U43" s="23"/>
      <c r="V43" s="23"/>
      <c r="W43" s="23"/>
      <c r="X43" s="23"/>
      <c r="Y43" s="23"/>
      <c r="Z43" s="23"/>
      <c r="AA43" s="23"/>
      <c r="AB43" s="23"/>
    </row>
    <row r="44">
      <c r="A44" s="22"/>
      <c r="B44" s="22"/>
      <c r="C44" s="22"/>
      <c r="D44" s="22"/>
      <c r="E44" s="22"/>
      <c r="F44" s="23"/>
      <c r="G44" s="23"/>
      <c r="H44" s="23"/>
      <c r="I44" s="23"/>
      <c r="J44" s="23"/>
      <c r="K44" s="23"/>
      <c r="L44" s="23"/>
      <c r="M44" s="23"/>
      <c r="N44" s="23"/>
      <c r="O44" s="23"/>
      <c r="P44" s="23"/>
      <c r="Q44" s="23"/>
      <c r="R44" s="23"/>
      <c r="S44" s="23"/>
      <c r="T44" s="23"/>
      <c r="U44" s="23"/>
      <c r="V44" s="23"/>
      <c r="W44" s="23"/>
      <c r="X44" s="23"/>
      <c r="Y44" s="23"/>
      <c r="Z44" s="23"/>
      <c r="AA44" s="23"/>
      <c r="AB44" s="23"/>
    </row>
    <row r="45">
      <c r="A45" s="22"/>
      <c r="B45" s="22"/>
      <c r="C45" s="22"/>
      <c r="D45" s="22"/>
      <c r="E45" s="22"/>
      <c r="F45" s="23"/>
      <c r="G45" s="23"/>
      <c r="H45" s="23"/>
      <c r="I45" s="23"/>
      <c r="J45" s="23"/>
      <c r="K45" s="23"/>
      <c r="L45" s="23"/>
      <c r="M45" s="23"/>
      <c r="N45" s="23"/>
      <c r="O45" s="23"/>
      <c r="P45" s="23"/>
      <c r="Q45" s="23"/>
      <c r="R45" s="23"/>
      <c r="S45" s="23"/>
      <c r="T45" s="23"/>
      <c r="U45" s="23"/>
      <c r="V45" s="23"/>
      <c r="W45" s="23"/>
      <c r="X45" s="23"/>
      <c r="Y45" s="23"/>
      <c r="Z45" s="23"/>
      <c r="AA45" s="23"/>
      <c r="AB45" s="23"/>
    </row>
    <row r="46">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row>
    <row r="363">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row>
    <row r="364">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row>
    <row r="36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row>
    <row r="366">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row>
    <row r="367">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row>
    <row r="368">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row>
    <row r="369">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row>
    <row r="370">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row>
    <row r="37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row>
    <row r="37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row>
    <row r="373">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row>
    <row r="374">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row>
    <row r="37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row>
    <row r="376">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row>
    <row r="377">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row>
    <row r="378">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row>
    <row r="379">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row>
    <row r="380">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row>
    <row r="38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row>
    <row r="38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row>
    <row r="383">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row>
    <row r="384">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row>
    <row r="38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row>
    <row r="386">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row>
    <row r="387">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row>
    <row r="388">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row>
    <row r="389">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row>
    <row r="390">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row>
    <row r="39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row>
    <row r="39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row>
    <row r="393">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row>
    <row r="394">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row>
    <row r="39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row>
    <row r="396">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row>
    <row r="397">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row>
    <row r="398">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row>
    <row r="399">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row>
    <row r="400">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row>
    <row r="40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row>
    <row r="4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row>
    <row r="4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row r="404">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row>
    <row r="40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row>
    <row r="406">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row>
    <row r="407">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row>
    <row r="408">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row>
    <row r="409">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row>
    <row r="410">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row>
    <row r="41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row>
    <row r="41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row>
    <row r="413">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row>
    <row r="414">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row>
    <row r="41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row>
    <row r="416">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row>
    <row r="417">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row>
    <row r="418">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row>
    <row r="419">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row>
    <row r="420">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row>
    <row r="42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row>
    <row r="42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row>
    <row r="423">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row>
    <row r="424">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row>
    <row r="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row>
    <row r="426">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row>
    <row r="427">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row>
    <row r="428">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row>
    <row r="429">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row>
    <row r="430">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row>
    <row r="43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row>
    <row r="43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row>
    <row r="433">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row>
    <row r="434">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row>
    <row r="43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row>
    <row r="436">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row>
    <row r="437">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row>
    <row r="438">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row>
    <row r="439">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row>
    <row r="440">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row>
    <row r="44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row>
    <row r="44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row>
    <row r="443">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row>
    <row r="444">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row>
    <row r="44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row>
    <row r="446">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row>
    <row r="447">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row>
    <row r="448">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row>
    <row r="449">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row>
    <row r="450">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row>
    <row r="45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row>
    <row r="45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row>
    <row r="453">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row>
    <row r="454">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row>
    <row r="45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row>
    <row r="456">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row>
    <row r="457">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row>
    <row r="458">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row>
    <row r="459">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row>
    <row r="460">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row>
    <row r="46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row>
    <row r="46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row>
    <row r="463">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row>
    <row r="464">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row>
    <row r="46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row>
    <row r="466">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row>
    <row r="467">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row>
    <row r="468">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row>
    <row r="469">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row>
    <row r="470">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row>
    <row r="47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row>
    <row r="47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row>
    <row r="473">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row>
    <row r="474">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row>
    <row r="47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row>
    <row r="476">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row>
    <row r="477">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row>
    <row r="478">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row>
    <row r="479">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row>
    <row r="480">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row>
    <row r="48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row>
    <row r="48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row>
    <row r="483">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row>
    <row r="484">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row>
    <row r="48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row>
    <row r="486">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row>
    <row r="487">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row>
    <row r="488">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row>
    <row r="489">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row>
    <row r="490">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row>
    <row r="49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row>
    <row r="49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row>
    <row r="493">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row>
    <row r="494">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row>
    <row r="49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row>
    <row r="496">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row>
    <row r="497">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row>
    <row r="498">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row>
    <row r="499">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row>
    <row r="500">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row>
    <row r="50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row>
    <row r="5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row>
    <row r="503">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row>
    <row r="504">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row>
    <row r="50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row>
    <row r="506">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row>
    <row r="507">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row>
    <row r="508">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row>
    <row r="509">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row>
    <row r="510">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row>
    <row r="51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row>
    <row r="51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row>
    <row r="513">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row>
    <row r="514">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row>
    <row r="51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row>
    <row r="516">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row>
    <row r="517">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row>
    <row r="518">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row>
    <row r="519">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row>
    <row r="520">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row>
    <row r="52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row>
    <row r="52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row>
    <row r="523">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row>
    <row r="524">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row>
    <row r="5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row>
    <row r="526">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row>
    <row r="527">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row>
    <row r="528">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row>
    <row r="529">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row>
    <row r="530">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row>
    <row r="53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row>
    <row r="53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row>
    <row r="533">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row>
    <row r="534">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row>
    <row r="53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row>
    <row r="536">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row>
    <row r="537">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row>
    <row r="538">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row>
    <row r="539">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row>
    <row r="540">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row>
    <row r="54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row>
    <row r="543">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row>
    <row r="544">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row>
    <row r="54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row>
    <row r="546">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row>
    <row r="547">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row>
    <row r="548">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row>
    <row r="549">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row>
    <row r="550">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row>
    <row r="55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row>
    <row r="55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row>
    <row r="553">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row>
    <row r="554">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row>
    <row r="55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row>
    <row r="556">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row>
    <row r="557">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row>
    <row r="558">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row>
    <row r="559">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row>
    <row r="560">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row>
    <row r="56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row>
    <row r="56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row>
    <row r="563">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row>
    <row r="564">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row>
    <row r="56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row>
    <row r="566">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row>
    <row r="567">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row>
    <row r="568">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row>
    <row r="569">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row>
    <row r="570">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row>
    <row r="57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row>
    <row r="57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row>
    <row r="573">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row>
    <row r="574">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row>
    <row r="57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row>
    <row r="576">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row>
    <row r="577">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row>
    <row r="578">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row>
    <row r="579">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row>
    <row r="580">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row>
    <row r="58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row>
    <row r="58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row>
    <row r="583">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row>
    <row r="584">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row>
    <row r="58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row>
    <row r="586">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row>
    <row r="587">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row>
    <row r="588">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row>
    <row r="589">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row>
    <row r="590">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row>
    <row r="59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row>
    <row r="59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row>
    <row r="593">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row>
    <row r="594">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row>
    <row r="59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row>
    <row r="596">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row>
    <row r="597">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row>
    <row r="598">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row>
    <row r="599">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row>
    <row r="600">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row>
    <row r="60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row>
    <row r="6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row>
    <row r="603">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row>
    <row r="604">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row>
    <row r="60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row>
    <row r="606">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row>
    <row r="607">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row>
    <row r="608">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row>
    <row r="609">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row>
    <row r="610">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row>
    <row r="61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row>
    <row r="61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row>
    <row r="613">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row>
    <row r="614">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row>
    <row r="61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row>
    <row r="616">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row>
    <row r="617">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row>
    <row r="618">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row>
    <row r="619">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row>
    <row r="620">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row>
    <row r="62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row>
    <row r="62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row>
    <row r="623">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row>
    <row r="624">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row>
    <row r="6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row>
    <row r="626">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row>
    <row r="627">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row>
    <row r="628">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row>
    <row r="629">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row>
    <row r="630">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row>
    <row r="63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row>
    <row r="63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row>
    <row r="633">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row>
    <row r="634">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row>
    <row r="63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row>
    <row r="636">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row>
    <row r="637">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row>
    <row r="638">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row>
    <row r="639">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row>
    <row r="640">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row>
    <row r="64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row>
    <row r="64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row>
    <row r="643">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row>
    <row r="644">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row>
    <row r="64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row>
    <row r="646">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row>
    <row r="647">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row>
    <row r="648">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row>
    <row r="649">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row>
    <row r="650">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row>
    <row r="65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row>
    <row r="65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row>
    <row r="653">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row>
    <row r="654">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row>
    <row r="65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row>
    <row r="656">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row>
    <row r="657">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row>
    <row r="658">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row>
    <row r="659">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row>
    <row r="660">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row>
    <row r="66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row>
    <row r="66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row>
    <row r="663">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row>
    <row r="664">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row>
    <row r="66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row>
    <row r="666">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row>
    <row r="667">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row>
    <row r="668">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row>
    <row r="669">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row>
    <row r="670">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row>
    <row r="67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row>
    <row r="67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row>
    <row r="673">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row>
    <row r="674">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row>
    <row r="67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row>
    <row r="676">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row>
    <row r="677">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row>
    <row r="678">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row>
    <row r="679">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row>
    <row r="680">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row>
    <row r="68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row>
    <row r="68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row>
    <row r="683">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row>
    <row r="684">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row>
    <row r="68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row>
    <row r="686">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row>
    <row r="687">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row>
    <row r="688">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row>
    <row r="689">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row>
    <row r="690">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row>
    <row r="69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row>
    <row r="69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row>
    <row r="693">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row>
    <row r="694">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row>
    <row r="69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row>
    <row r="696">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row>
    <row r="697">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row>
    <row r="698">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row>
    <row r="699">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row>
    <row r="700">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row>
    <row r="70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row>
    <row r="7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row>
    <row r="703">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row>
    <row r="704">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row>
    <row r="70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row>
    <row r="706">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row>
    <row r="707">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row>
    <row r="708">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row>
    <row r="709">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row>
    <row r="710">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row>
    <row r="71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row>
    <row r="71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row>
    <row r="713">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row>
    <row r="714">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row>
    <row r="71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row>
    <row r="716">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row>
    <row r="717">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row>
    <row r="718">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row>
    <row r="719">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row>
    <row r="720">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row>
    <row r="72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row>
    <row r="72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row>
    <row r="723">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row>
    <row r="724">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row>
    <row r="7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row>
    <row r="726">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row>
    <row r="727">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row>
    <row r="728">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row>
    <row r="729">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row>
    <row r="730">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row>
    <row r="73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row>
    <row r="73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row>
    <row r="733">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row>
    <row r="734">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row>
    <row r="73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row>
    <row r="736">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row>
    <row r="737">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row>
    <row r="738">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row>
    <row r="739">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row>
    <row r="740">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row>
    <row r="74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row>
    <row r="74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row>
    <row r="743">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row>
    <row r="744">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row>
    <row r="74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row>
    <row r="746">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row>
    <row r="747">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row>
    <row r="748">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row>
    <row r="749">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row>
    <row r="750">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row>
    <row r="75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row>
    <row r="75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row>
    <row r="753">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row>
    <row r="754">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row>
    <row r="75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row>
    <row r="756">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row>
    <row r="757">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row>
    <row r="758">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row>
    <row r="759">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row>
    <row r="760">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row>
    <row r="76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row>
    <row r="76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row>
    <row r="763">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row>
    <row r="764">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row>
    <row r="76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row>
    <row r="766">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row>
    <row r="767">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row>
    <row r="768">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row>
    <row r="769">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row>
    <row r="770">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row>
    <row r="77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row>
    <row r="77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row>
    <row r="773">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row>
    <row r="774">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row>
    <row r="77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row>
    <row r="776">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row>
    <row r="777">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row>
    <row r="778">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row>
    <row r="779">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row>
    <row r="780">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row>
    <row r="78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row>
    <row r="78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row>
    <row r="783">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row>
    <row r="784">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row>
    <row r="78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row>
    <row r="786">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row>
    <row r="787">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row>
    <row r="788">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row>
    <row r="789">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row>
    <row r="790">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row>
    <row r="79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row>
    <row r="79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row>
    <row r="793">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row>
    <row r="794">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row>
    <row r="79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row>
    <row r="796">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row>
    <row r="797">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row>
    <row r="798">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row>
    <row r="799">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row>
    <row r="800">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row>
    <row r="80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row>
    <row r="8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row>
    <row r="803">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row>
    <row r="804">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row>
    <row r="80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row>
    <row r="806">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row>
    <row r="807">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row>
    <row r="808">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row>
    <row r="809">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row>
    <row r="810">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row>
    <row r="81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row>
    <row r="81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row>
    <row r="813">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row>
    <row r="814">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row>
    <row r="81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row>
    <row r="816">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row>
    <row r="817">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row>
    <row r="818">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row>
    <row r="819">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row>
    <row r="820">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row>
    <row r="82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row>
    <row r="82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row>
    <row r="823">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row>
    <row r="824">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row>
    <row r="8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row>
    <row r="826">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row>
    <row r="827">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row>
    <row r="828">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row>
    <row r="829">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row>
    <row r="830">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row>
    <row r="83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row>
    <row r="83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row>
    <row r="833">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row>
    <row r="834">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row>
    <row r="83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row>
    <row r="836">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row>
    <row r="837">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row>
    <row r="838">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row>
    <row r="839">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row>
    <row r="840">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row>
    <row r="84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row>
    <row r="84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row>
    <row r="843">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row>
    <row r="844">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row>
    <row r="84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row>
    <row r="846">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row>
    <row r="847">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row>
    <row r="848">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row>
    <row r="849">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row>
    <row r="850">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row>
    <row r="85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row>
    <row r="85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row>
    <row r="853">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row>
    <row r="854">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row>
    <row r="85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row>
    <row r="856">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row>
    <row r="857">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row>
    <row r="858">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row>
    <row r="859">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row>
    <row r="860">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row>
    <row r="86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row>
    <row r="86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row>
    <row r="863">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row>
    <row r="864">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row>
    <row r="86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row>
    <row r="866">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row>
    <row r="867">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row>
    <row r="868">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row>
    <row r="869">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row>
    <row r="870">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row>
    <row r="87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row>
    <row r="87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row>
    <row r="873">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row>
    <row r="874">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row>
    <row r="87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row>
    <row r="876">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row>
    <row r="877">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row>
    <row r="878">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row>
    <row r="879">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row>
    <row r="880">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row>
    <row r="88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row>
    <row r="88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row>
    <row r="883">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row>
    <row r="884">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row>
    <row r="88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row>
    <row r="886">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row>
    <row r="887">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row>
    <row r="888">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row>
    <row r="889">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row>
    <row r="890">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row>
    <row r="89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row>
    <row r="89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row>
    <row r="893">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row>
    <row r="894">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row>
    <row r="89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row>
    <row r="896">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row>
    <row r="897">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row>
    <row r="898">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row>
    <row r="899">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row>
    <row r="900">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row>
    <row r="90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row>
    <row r="9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row>
    <row r="903">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row>
    <row r="904">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row>
    <row r="90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row>
    <row r="906">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row>
    <row r="907">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row>
    <row r="908">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row>
    <row r="909">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row>
    <row r="910">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row>
    <row r="91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row>
    <row r="91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row>
    <row r="913">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row>
    <row r="914">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row>
    <row r="91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row>
    <row r="916">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row>
    <row r="917">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row>
    <row r="918">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row>
    <row r="919">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row>
    <row r="920">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row>
    <row r="92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row>
    <row r="92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row>
    <row r="923">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row>
    <row r="924">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row>
    <row r="9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row>
    <row r="926">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row>
    <row r="927">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row>
    <row r="928">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row>
    <row r="929">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row>
    <row r="930">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row>
    <row r="93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row>
    <row r="93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row>
    <row r="933">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row>
    <row r="934">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row>
    <row r="93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row>
    <row r="936">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row>
    <row r="937">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row>
    <row r="938">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row>
    <row r="939">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row>
    <row r="940">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row>
    <row r="94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row>
    <row r="94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row>
    <row r="943">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row>
    <row r="944">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row>
    <row r="94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row>
    <row r="946">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row>
    <row r="947">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row>
    <row r="948">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row>
    <row r="949">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row>
    <row r="950">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row>
    <row r="95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row>
    <row r="95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row>
    <row r="953">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row>
    <row r="954">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row>
    <row r="95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row>
    <row r="956">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row>
    <row r="957">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row>
    <row r="958">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row>
    <row r="959">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row>
    <row r="960">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row>
    <row r="96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row>
    <row r="96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row>
    <row r="963">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row>
    <row r="964">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row>
    <row r="96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row>
    <row r="966">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row>
    <row r="967">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row>
    <row r="968">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row>
    <row r="969">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row>
    <row r="970">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row>
    <row r="97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row>
    <row r="97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row>
    <row r="973">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row>
    <row r="974">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row>
    <row r="97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row>
    <row r="976">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row>
    <row r="977">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row>
    <row r="978">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row>
    <row r="979">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row>
    <row r="980">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row>
    <row r="98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row>
    <row r="98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row>
    <row r="983">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row>
    <row r="984">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row>
    <row r="98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row>
    <row r="986">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row>
    <row r="987">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row>
    <row r="988">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row>
    <row r="989">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row>
    <row r="990">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row>
    <row r="99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row>
    <row r="99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row>
    <row r="99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row>
    <row r="99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row>
    <row r="99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row>
    <row r="996">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row>
    <row r="997">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row>
    <row r="998">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row>
    <row r="999">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row>
    <row r="1000">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row>
    <row r="1001">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row>
    <row r="10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row>
    <row r="1003">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row>
    <row r="100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row>
    <row r="100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row>
    <row r="1006">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row>
    <row r="1007">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row>
  </sheetData>
  <conditionalFormatting sqref="C2:C27">
    <cfRule type="notContainsBlanks" dxfId="0" priority="1">
      <formula>LEN(TRIM(C2))&gt;0</formula>
    </cfRule>
  </conditionalFormatting>
  <conditionalFormatting sqref="C28">
    <cfRule type="notContainsBlanks" dxfId="1" priority="2">
      <formula>LEN(TRIM(C28))&gt;0</formula>
    </cfRule>
  </conditionalFormatting>
  <dataValidations>
    <dataValidation type="list" allowBlank="1" showErrorMessage="1" sqref="B2">
      <formula1>"Admissions,Enrollment,Scheduling,Communication,Medical,Secure,Financial,Data,Reader,Countersign,Impersonate"</formula1>
    </dataValidation>
    <dataValidation type="list" allowBlank="1" showErrorMessage="1" sqref="A2">
      <formula1>"Limited User,User,Admin,System Admin"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25"/>
    <col customWidth="1" min="2" max="2" width="33.13"/>
    <col customWidth="1" min="3" max="3" width="78.88"/>
    <col customWidth="1" min="4" max="5" width="33.13"/>
    <col customWidth="1" min="6" max="9" width="18.0"/>
  </cols>
  <sheetData>
    <row r="1">
      <c r="A1" s="1" t="s">
        <v>0</v>
      </c>
      <c r="B1" s="1" t="s">
        <v>1</v>
      </c>
      <c r="C1" s="2" t="s">
        <v>2</v>
      </c>
      <c r="D1" s="3"/>
      <c r="E1" s="3"/>
      <c r="F1" s="3"/>
      <c r="G1" s="3"/>
      <c r="H1" s="3"/>
      <c r="I1" s="3"/>
      <c r="J1" s="4"/>
      <c r="K1" s="4"/>
      <c r="L1" s="4"/>
      <c r="M1" s="4"/>
      <c r="N1" s="4"/>
      <c r="O1" s="4"/>
      <c r="P1" s="4"/>
      <c r="Q1" s="4"/>
      <c r="R1" s="4"/>
      <c r="S1" s="4"/>
      <c r="T1" s="4"/>
      <c r="U1" s="4"/>
      <c r="V1" s="4"/>
      <c r="W1" s="4"/>
      <c r="X1" s="4"/>
      <c r="Y1" s="4"/>
      <c r="Z1" s="4"/>
      <c r="AA1" s="4"/>
      <c r="AB1" s="4"/>
      <c r="AC1" s="5"/>
      <c r="AD1" s="5"/>
    </row>
    <row r="2">
      <c r="A2" s="6" t="s">
        <v>3</v>
      </c>
      <c r="B2" s="6" t="s">
        <v>11</v>
      </c>
      <c r="C2" s="7" t="str">
        <f>IF(AND(OR(A2 = "System Admin", A2 = "Admin", A2 = "User"), OR(B2 = "Admissions", B2 = "Enrollment")), "Dashboard", "")
</f>
        <v>Dashboard</v>
      </c>
      <c r="D2" s="8"/>
      <c r="E2" s="8"/>
      <c r="F2" s="9"/>
      <c r="G2" s="9"/>
      <c r="H2" s="9"/>
      <c r="I2" s="9"/>
      <c r="J2" s="9"/>
      <c r="K2" s="9"/>
      <c r="L2" s="9"/>
      <c r="M2" s="9"/>
      <c r="N2" s="9"/>
      <c r="O2" s="9"/>
      <c r="P2" s="9"/>
      <c r="Q2" s="9"/>
      <c r="R2" s="9"/>
      <c r="S2" s="9"/>
      <c r="T2" s="9"/>
      <c r="U2" s="9"/>
      <c r="V2" s="9"/>
      <c r="W2" s="9"/>
      <c r="X2" s="9"/>
      <c r="Y2" s="9"/>
      <c r="Z2" s="9"/>
      <c r="AA2" s="9"/>
      <c r="AB2" s="9"/>
      <c r="AC2" s="10"/>
      <c r="AD2" s="10"/>
    </row>
    <row r="3">
      <c r="A3" s="8"/>
      <c r="B3" s="8"/>
      <c r="C3" s="7" t="str">
        <f>IF(AND(OR(A2 = "System Admin", A2 = "Admin", A2 = "User"), B2 = "Admissions"), "Admissions List Pages (Students in Admissions, Waitlists, and Forms)", "")
</f>
        <v>Admissions List Pages (Students in Admissions, Waitlists, and Forms)</v>
      </c>
      <c r="D3" s="8"/>
      <c r="E3" s="8"/>
      <c r="F3" s="9"/>
      <c r="G3" s="9"/>
      <c r="H3" s="9"/>
      <c r="I3" s="9"/>
      <c r="J3" s="9"/>
      <c r="K3" s="9"/>
      <c r="L3" s="9"/>
      <c r="M3" s="9"/>
      <c r="N3" s="9"/>
      <c r="O3" s="9"/>
      <c r="P3" s="9"/>
      <c r="Q3" s="9"/>
      <c r="R3" s="9"/>
      <c r="S3" s="9"/>
      <c r="T3" s="9"/>
      <c r="U3" s="9"/>
      <c r="V3" s="9"/>
      <c r="W3" s="9"/>
      <c r="X3" s="9"/>
      <c r="Y3" s="9"/>
      <c r="Z3" s="9"/>
      <c r="AA3" s="9"/>
      <c r="AB3" s="9"/>
      <c r="AC3" s="10"/>
      <c r="AD3" s="10"/>
    </row>
    <row r="4">
      <c r="A4" s="8"/>
      <c r="B4" s="8"/>
      <c r="C4" s="11" t="str">
        <f>IF(AND(OR(A2 = "System Admin", A2 = "Admin", A2 = "User", A2 = "Limited User"), B2 = "Reader"), "Admissions &gt; My Reviews", "")
</f>
        <v/>
      </c>
      <c r="D4" s="8"/>
      <c r="E4" s="8"/>
      <c r="F4" s="9"/>
      <c r="G4" s="9"/>
      <c r="H4" s="9"/>
      <c r="I4" s="9"/>
      <c r="J4" s="9"/>
      <c r="K4" s="9"/>
      <c r="L4" s="9"/>
      <c r="M4" s="9"/>
      <c r="N4" s="9"/>
      <c r="O4" s="9"/>
      <c r="P4" s="9"/>
      <c r="Q4" s="9"/>
      <c r="R4" s="9"/>
      <c r="S4" s="9"/>
      <c r="T4" s="9"/>
      <c r="U4" s="9"/>
      <c r="V4" s="9"/>
      <c r="W4" s="9"/>
      <c r="X4" s="9"/>
      <c r="Y4" s="9"/>
      <c r="Z4" s="9"/>
      <c r="AA4" s="9"/>
      <c r="AB4" s="9"/>
      <c r="AC4" s="10"/>
      <c r="AD4" s="10"/>
    </row>
    <row r="5">
      <c r="A5" s="8"/>
      <c r="B5" s="8"/>
      <c r="C5" s="11" t="str">
        <f>IF(AND(OR(A2 = "System Admin", A2 = "Admin", A2 = "User"), B2 = "Enrollment"), "Enrollment List Pages (Students in Enrollment and Enrolled Students)", "")
</f>
        <v/>
      </c>
      <c r="D5" s="8"/>
      <c r="E5" s="8"/>
      <c r="F5" s="8"/>
      <c r="G5" s="8"/>
      <c r="H5" s="8"/>
      <c r="I5" s="8"/>
      <c r="J5" s="9"/>
      <c r="K5" s="9"/>
      <c r="L5" s="9"/>
      <c r="M5" s="9"/>
      <c r="N5" s="9"/>
      <c r="O5" s="9"/>
      <c r="P5" s="9"/>
      <c r="Q5" s="9"/>
      <c r="R5" s="9"/>
      <c r="S5" s="9"/>
      <c r="T5" s="9"/>
      <c r="U5" s="9"/>
      <c r="V5" s="9"/>
      <c r="W5" s="9"/>
      <c r="X5" s="9"/>
      <c r="Y5" s="9"/>
      <c r="Z5" s="9"/>
      <c r="AA5" s="9"/>
      <c r="AB5" s="9"/>
      <c r="AC5" s="10"/>
      <c r="AD5" s="10"/>
    </row>
    <row r="6">
      <c r="A6" s="12"/>
      <c r="B6" s="12"/>
      <c r="C6" s="7" t="str">
        <f>IF(AND(OR(A2 = "System Admin", A2 = "Admin", A2 = "User"), OR(B2 = "Admissions", B2 = "Enrollment", B2 = "Scheduling", B2 = "Communication", B2 = "Medical", B2 = "Secure", B2 = "Financial", B2 = "Data", B2 = "Reader", B2 = "Countersign", B2 = "Impersonate")), "Search &amp; Reports", "")</f>
        <v>Search &amp; Reports</v>
      </c>
      <c r="D6" s="8"/>
      <c r="E6" s="8"/>
      <c r="F6" s="8"/>
      <c r="G6" s="8"/>
      <c r="H6" s="8"/>
      <c r="I6" s="8"/>
      <c r="J6" s="9"/>
      <c r="K6" s="9"/>
      <c r="L6" s="9"/>
      <c r="M6" s="9"/>
      <c r="N6" s="9"/>
      <c r="O6" s="9"/>
      <c r="P6" s="9"/>
      <c r="Q6" s="9"/>
      <c r="R6" s="9"/>
      <c r="S6" s="9"/>
      <c r="T6" s="9"/>
      <c r="U6" s="9"/>
      <c r="V6" s="9"/>
      <c r="W6" s="9"/>
      <c r="X6" s="9"/>
      <c r="Y6" s="9"/>
      <c r="Z6" s="9"/>
      <c r="AA6" s="9"/>
      <c r="AB6" s="9"/>
      <c r="AC6" s="10"/>
      <c r="AD6" s="10"/>
    </row>
    <row r="7">
      <c r="A7" s="12"/>
      <c r="B7" s="12"/>
      <c r="C7" s="7" t="str">
        <f>IF(AND(OR(A2 = "System Admin", A2 = "Admin", A2 = "User"), B2 = "Scheduling"), "Scheduling", "")
</f>
        <v/>
      </c>
      <c r="D7" s="8"/>
      <c r="E7" s="8"/>
      <c r="F7" s="8"/>
      <c r="G7" s="8"/>
      <c r="H7" s="8"/>
      <c r="I7" s="8"/>
      <c r="J7" s="9"/>
      <c r="K7" s="9"/>
      <c r="L7" s="9"/>
      <c r="M7" s="9"/>
      <c r="N7" s="9"/>
      <c r="O7" s="9"/>
      <c r="P7" s="9"/>
      <c r="Q7" s="9"/>
      <c r="R7" s="9"/>
      <c r="S7" s="9"/>
      <c r="T7" s="9"/>
      <c r="U7" s="9"/>
      <c r="V7" s="9"/>
      <c r="W7" s="9"/>
      <c r="X7" s="9"/>
      <c r="Y7" s="9"/>
      <c r="Z7" s="9"/>
      <c r="AA7" s="9"/>
      <c r="AB7" s="9"/>
      <c r="AC7" s="10"/>
      <c r="AD7" s="10"/>
    </row>
    <row r="8">
      <c r="A8" s="8"/>
      <c r="B8" s="12"/>
      <c r="C8" s="13" t="str">
        <f>IF(AND(OR(A2 = "System Admin", A2 = "Admin"), OR(B2 = "Admissions", B2 = "Enrollment", B2 = "Scheduling", B2 = "Communication", B2 = "Medical", B2 = "Secure", B2 = "Financial", B2 = "Data", B2 = "Reader", B2 = "Countersign", B2 = "Impersonate")), "Settings &gt; General", "")
</f>
        <v>Settings &gt; General</v>
      </c>
      <c r="D8" s="8"/>
      <c r="E8" s="8"/>
      <c r="F8" s="8"/>
      <c r="G8" s="8"/>
      <c r="H8" s="8"/>
      <c r="I8" s="8"/>
      <c r="J8" s="9"/>
      <c r="K8" s="9"/>
      <c r="L8" s="9"/>
      <c r="M8" s="9"/>
      <c r="N8" s="9"/>
      <c r="O8" s="9"/>
      <c r="P8" s="9"/>
      <c r="Q8" s="9"/>
      <c r="R8" s="9"/>
      <c r="S8" s="9"/>
      <c r="T8" s="9"/>
      <c r="U8" s="9"/>
      <c r="V8" s="9"/>
      <c r="W8" s="9"/>
      <c r="X8" s="9"/>
      <c r="Y8" s="9"/>
      <c r="Z8" s="9"/>
      <c r="AA8" s="9"/>
      <c r="AB8" s="9"/>
      <c r="AC8" s="10"/>
      <c r="AD8" s="10"/>
    </row>
    <row r="9">
      <c r="A9" s="8"/>
      <c r="B9" s="12"/>
      <c r="C9" s="14" t="str">
        <f>IF(AND(OR(A2 = "System Admin", A2 = "Admin"), OR(B2 = "Admissions", B2 = "Enrollment", B2 = "Scheduling", B2 = "Communication", B2 = "Medical", B2 = "Secure", B2 = "Financial", B2 = "Data", B2 = "Reader", B2 = "Countersign", B2 = "Impersonate")), "Settings &gt; Communication", "")
</f>
        <v>Settings &gt; Communication</v>
      </c>
      <c r="D9" s="8"/>
      <c r="E9" s="8"/>
      <c r="F9" s="8"/>
      <c r="G9" s="8"/>
      <c r="H9" s="8"/>
      <c r="I9" s="8"/>
      <c r="J9" s="9"/>
      <c r="K9" s="9"/>
      <c r="L9" s="9"/>
      <c r="M9" s="9"/>
      <c r="N9" s="9"/>
      <c r="O9" s="9"/>
      <c r="P9" s="9"/>
      <c r="Q9" s="9"/>
      <c r="R9" s="9"/>
      <c r="S9" s="9"/>
      <c r="T9" s="9"/>
      <c r="U9" s="9"/>
      <c r="V9" s="9"/>
      <c r="W9" s="9"/>
      <c r="X9" s="9"/>
      <c r="Y9" s="9"/>
      <c r="Z9" s="9"/>
      <c r="AA9" s="9"/>
      <c r="AB9" s="9"/>
      <c r="AC9" s="10"/>
      <c r="AD9" s="10"/>
    </row>
    <row r="10">
      <c r="A10" s="8"/>
      <c r="B10" s="12"/>
      <c r="C10" s="14" t="str">
        <f>IF(AND(OR(A2 = "System Admin", A2 = "Admin"), OR(B2 = "Admissions", B2 = "Enrollment", B2 = "Scheduling", B2 = "Communication", B2 = "Medical", B2 = "Secure", B2 = "Financial", B2 = "Data", B2 = "Reader", B2 = "Countersign", B2 = "Impersonate")), "Settings &gt; Portal", "")</f>
        <v>Settings &gt; Portal</v>
      </c>
      <c r="D10" s="8"/>
      <c r="E10" s="8"/>
      <c r="F10" s="8"/>
      <c r="G10" s="8"/>
      <c r="H10" s="8"/>
      <c r="I10" s="8"/>
      <c r="J10" s="9"/>
      <c r="K10" s="9"/>
      <c r="L10" s="9"/>
      <c r="M10" s="9"/>
      <c r="N10" s="9"/>
      <c r="O10" s="9"/>
      <c r="P10" s="9"/>
      <c r="Q10" s="9"/>
      <c r="R10" s="9"/>
      <c r="S10" s="9"/>
      <c r="T10" s="9"/>
      <c r="U10" s="9"/>
      <c r="V10" s="9"/>
      <c r="W10" s="9"/>
      <c r="X10" s="9"/>
      <c r="Y10" s="9"/>
      <c r="Z10" s="9"/>
      <c r="AA10" s="9"/>
      <c r="AB10" s="9"/>
      <c r="AC10" s="10"/>
      <c r="AD10" s="10"/>
    </row>
    <row r="11">
      <c r="A11" s="8"/>
      <c r="B11" s="8"/>
      <c r="C11" s="14" t="str">
        <f>IF(AND(OR(A2 = "System Admin", A2 = "Admin"), B2 = "Financial"), "Settings &gt; Financial", "")
</f>
        <v/>
      </c>
      <c r="D11" s="8"/>
      <c r="E11" s="8"/>
      <c r="F11" s="9"/>
      <c r="G11" s="9"/>
      <c r="H11" s="9"/>
      <c r="I11" s="9"/>
      <c r="J11" s="9"/>
      <c r="K11" s="9"/>
      <c r="L11" s="9"/>
      <c r="M11" s="9"/>
      <c r="N11" s="9"/>
      <c r="O11" s="9"/>
      <c r="P11" s="9"/>
      <c r="Q11" s="9"/>
      <c r="R11" s="9"/>
      <c r="S11" s="9"/>
      <c r="T11" s="9"/>
      <c r="U11" s="9"/>
      <c r="V11" s="9"/>
      <c r="W11" s="9"/>
      <c r="X11" s="9"/>
      <c r="Y11" s="9"/>
      <c r="Z11" s="9"/>
      <c r="AA11" s="9"/>
      <c r="AB11" s="9"/>
      <c r="AC11" s="10"/>
      <c r="AD11" s="10"/>
    </row>
    <row r="12">
      <c r="A12" s="8"/>
      <c r="B12" s="8"/>
      <c r="C12" s="14" t="str">
        <f>IF(AND(OR(A2 = "System Admin", A2 = "Admin"), OR(B2 = "Admissions", B2 = "Enrollment", B2 = "Scheduling", B2 = "Communication", B2 = "Medical", B2 = "Secure", B2 = "Financial", B2 = "Data", B2 = "Reader", B2 = "Countersign", B2 = "Impersonate")), "Settings &gt; Lottery (only visible if Lottery is enabled on your site)", "")</f>
        <v>Settings &gt; Lottery (only visible if Lottery is enabled on your site)</v>
      </c>
      <c r="D12" s="8"/>
      <c r="E12" s="8"/>
      <c r="F12" s="9"/>
      <c r="G12" s="9"/>
      <c r="H12" s="9"/>
      <c r="I12" s="9"/>
      <c r="J12" s="9"/>
      <c r="K12" s="9"/>
      <c r="L12" s="9"/>
      <c r="M12" s="9"/>
      <c r="N12" s="9"/>
      <c r="O12" s="9"/>
      <c r="P12" s="9"/>
      <c r="Q12" s="9"/>
      <c r="R12" s="9"/>
      <c r="S12" s="9"/>
      <c r="T12" s="9"/>
      <c r="U12" s="9"/>
      <c r="V12" s="9"/>
      <c r="W12" s="9"/>
      <c r="X12" s="9"/>
      <c r="Y12" s="9"/>
      <c r="Z12" s="9"/>
      <c r="AA12" s="9"/>
      <c r="AB12" s="9"/>
      <c r="AC12" s="10"/>
      <c r="AD12" s="10"/>
    </row>
    <row r="13">
      <c r="A13" s="8"/>
      <c r="B13" s="12"/>
      <c r="C13" s="14" t="str">
        <f>IF(AND(OR(A2 = "System Admin", A2 = "Admin"), B2 = "Admissions"), "Settings &gt; Inquiry and Admissions Checklists", "")
</f>
        <v>Settings &gt; Inquiry and Admissions Checklists</v>
      </c>
      <c r="D13" s="8"/>
      <c r="E13" s="8"/>
      <c r="F13" s="8"/>
      <c r="G13" s="8"/>
      <c r="H13" s="8"/>
      <c r="I13" s="8"/>
      <c r="J13" s="9"/>
      <c r="K13" s="9"/>
      <c r="L13" s="9"/>
      <c r="M13" s="9"/>
      <c r="N13" s="9"/>
      <c r="O13" s="9"/>
      <c r="P13" s="9"/>
      <c r="Q13" s="9"/>
      <c r="R13" s="9"/>
      <c r="S13" s="9"/>
      <c r="T13" s="9"/>
      <c r="U13" s="9"/>
      <c r="V13" s="9"/>
      <c r="W13" s="9"/>
      <c r="X13" s="9"/>
      <c r="Y13" s="9"/>
      <c r="Z13" s="9"/>
      <c r="AA13" s="9"/>
      <c r="AB13" s="9"/>
      <c r="AC13" s="10"/>
      <c r="AD13" s="10"/>
    </row>
    <row r="14">
      <c r="A14" s="8"/>
      <c r="B14" s="12"/>
      <c r="C14" s="14" t="str">
        <f>IF(AND(OR(A2 = "System Admin", A2 = "Admin"), B2 = "Enrollment"), "Settings &gt; Enrollment Checklist", "")</f>
        <v/>
      </c>
      <c r="D14" s="8"/>
      <c r="E14" s="8"/>
      <c r="F14" s="8"/>
      <c r="G14" s="8"/>
      <c r="H14" s="8"/>
      <c r="I14" s="8"/>
      <c r="J14" s="9"/>
      <c r="K14" s="9"/>
      <c r="L14" s="9"/>
      <c r="M14" s="9"/>
      <c r="N14" s="9"/>
      <c r="O14" s="9"/>
      <c r="P14" s="9"/>
      <c r="Q14" s="9"/>
      <c r="R14" s="9"/>
      <c r="S14" s="9"/>
      <c r="T14" s="9"/>
      <c r="U14" s="9"/>
      <c r="V14" s="9"/>
      <c r="W14" s="9"/>
      <c r="X14" s="9"/>
      <c r="Y14" s="9"/>
      <c r="Z14" s="9"/>
      <c r="AA14" s="9"/>
      <c r="AB14" s="9"/>
      <c r="AC14" s="10"/>
      <c r="AD14" s="10"/>
    </row>
    <row r="15">
      <c r="A15" s="8"/>
      <c r="B15" s="12"/>
      <c r="C15" s="14" t="str">
        <f>IF(AND(OR(A2 = "System Admin", A2 = "Admin"), B2 = "Data"), "Settings &gt; Fields &amp; Data", "")
</f>
        <v/>
      </c>
      <c r="D15" s="8"/>
      <c r="E15" s="8"/>
      <c r="F15" s="8"/>
      <c r="G15" s="8"/>
      <c r="H15" s="8"/>
      <c r="I15" s="8"/>
      <c r="J15" s="9"/>
      <c r="K15" s="9"/>
      <c r="L15" s="9"/>
      <c r="M15" s="9"/>
      <c r="N15" s="9"/>
      <c r="O15" s="9"/>
      <c r="P15" s="9"/>
      <c r="Q15" s="9"/>
      <c r="R15" s="9"/>
      <c r="S15" s="9"/>
      <c r="T15" s="9"/>
      <c r="U15" s="9"/>
      <c r="V15" s="9"/>
      <c r="W15" s="9"/>
      <c r="X15" s="9"/>
      <c r="Y15" s="9"/>
      <c r="Z15" s="9"/>
      <c r="AA15" s="9"/>
      <c r="AB15" s="9"/>
      <c r="AC15" s="10"/>
      <c r="AD15" s="10"/>
    </row>
    <row r="16">
      <c r="A16" s="8"/>
      <c r="B16" s="8"/>
      <c r="C16" s="14" t="str">
        <f>IF(AND(OR(A2 = "System Admin", A2 = "Admin"), 
        OR(B2 = "Admissions", B2 = "Enrollment", B2 = "Scheduling", 
           B2 = "Communication", B2 = "Medical", B2 = "Secure", 
           B2 = "Financial", B2 = "Data", B2 = "Reader", 
           B2 = "Countersign", B2 = "Impersonate")), 
    "Settings &gt; Forms", "")
</f>
        <v>Settings &gt; Forms</v>
      </c>
      <c r="D16" s="8"/>
      <c r="E16" s="8"/>
      <c r="F16" s="8"/>
      <c r="G16" s="8"/>
      <c r="H16" s="8"/>
      <c r="I16" s="8"/>
      <c r="J16" s="9"/>
      <c r="K16" s="9"/>
      <c r="L16" s="9"/>
      <c r="M16" s="9"/>
      <c r="N16" s="9"/>
      <c r="O16" s="9"/>
      <c r="P16" s="9"/>
      <c r="Q16" s="9"/>
      <c r="R16" s="9"/>
      <c r="S16" s="9"/>
      <c r="T16" s="9"/>
      <c r="U16" s="9"/>
      <c r="V16" s="9"/>
      <c r="W16" s="9"/>
      <c r="X16" s="9"/>
      <c r="Y16" s="9"/>
      <c r="Z16" s="9"/>
      <c r="AA16" s="9"/>
      <c r="AB16" s="9"/>
      <c r="AC16" s="10"/>
      <c r="AD16" s="10"/>
    </row>
    <row r="17">
      <c r="A17" s="8"/>
      <c r="B17" s="8"/>
      <c r="C17" s="14" t="str">
        <f>IF(AND(OR(A2 = "System Admin", A2 = "Admin", A2 = "User"), 
        OR(B2 = "Admissions", B2 = "Enrollment", B2 = "Scheduling", 
           B2 = "Communication", B2 = "Medical", B2 = "Secure", 
           B2 = "Financial", B2 = "Data", B2 = "Reader", 
           B2 = "Countersign", B2 = "Impersonate")), 
    "Contact Record Summary Tab with Inquiry Checklist only. (You need Admissions or Enrollment Permssion to see those checklists).", "")
</f>
        <v>Contact Record Summary Tab with Inquiry Checklist only. (You need Admissions or Enrollment Permssion to see those checklists).</v>
      </c>
      <c r="D17" s="8"/>
      <c r="E17" s="8"/>
      <c r="F17" s="8"/>
      <c r="G17" s="8"/>
      <c r="H17" s="8"/>
      <c r="I17" s="8"/>
      <c r="J17" s="9"/>
      <c r="K17" s="9"/>
      <c r="L17" s="9"/>
      <c r="M17" s="9"/>
      <c r="N17" s="9"/>
      <c r="O17" s="9"/>
      <c r="P17" s="9"/>
      <c r="Q17" s="9"/>
      <c r="R17" s="9"/>
      <c r="S17" s="9"/>
      <c r="T17" s="9"/>
      <c r="U17" s="9"/>
      <c r="V17" s="9"/>
      <c r="W17" s="9"/>
      <c r="X17" s="9"/>
      <c r="Y17" s="9"/>
      <c r="Z17" s="9"/>
      <c r="AA17" s="9"/>
      <c r="AB17" s="9"/>
      <c r="AC17" s="10"/>
      <c r="AD17" s="10"/>
    </row>
    <row r="18">
      <c r="A18" s="8"/>
      <c r="B18" s="8"/>
      <c r="C18" s="14" t="str">
        <f>IF(AND(OR(A2 = "System Admin", A2 = "Admin", A2 = "User"), B2 = "Admissions"), "Contact Record Summary Tab (with Inquiry and Applicant Checklist)", "")
</f>
        <v>Contact Record Summary Tab (with Inquiry and Applicant Checklist)</v>
      </c>
      <c r="D18" s="8"/>
      <c r="E18" s="8"/>
      <c r="F18" s="8"/>
      <c r="G18" s="8"/>
      <c r="H18" s="8"/>
      <c r="I18" s="8"/>
      <c r="J18" s="9"/>
      <c r="K18" s="9"/>
      <c r="L18" s="9"/>
      <c r="M18" s="9"/>
      <c r="N18" s="9"/>
      <c r="O18" s="9"/>
      <c r="P18" s="9"/>
      <c r="Q18" s="9"/>
      <c r="R18" s="9"/>
      <c r="S18" s="9"/>
      <c r="T18" s="9"/>
      <c r="U18" s="9"/>
      <c r="V18" s="9"/>
      <c r="W18" s="9"/>
      <c r="X18" s="9"/>
      <c r="Y18" s="9"/>
      <c r="Z18" s="9"/>
      <c r="AA18" s="9"/>
      <c r="AB18" s="9"/>
      <c r="AC18" s="10"/>
      <c r="AD18" s="10"/>
    </row>
    <row r="19">
      <c r="A19" s="8"/>
      <c r="B19" s="8"/>
      <c r="C19" s="14" t="str">
        <f>IF(AND(OR(A2 = "System Admin", A2 = "Admin", A2 = "User"), B2 = "Enrollment"), "Contact Record Summary Tab (with Inquiry and Enrollment Checklist)", "")
</f>
        <v/>
      </c>
      <c r="D19" s="8"/>
      <c r="E19" s="8"/>
      <c r="F19" s="8"/>
      <c r="G19" s="8"/>
      <c r="H19" s="8"/>
      <c r="I19" s="8"/>
      <c r="J19" s="9"/>
      <c r="K19" s="9"/>
      <c r="L19" s="9"/>
      <c r="M19" s="9"/>
      <c r="N19" s="9"/>
      <c r="O19" s="9"/>
      <c r="P19" s="9"/>
      <c r="Q19" s="9"/>
      <c r="R19" s="9"/>
      <c r="S19" s="9"/>
      <c r="T19" s="9"/>
      <c r="U19" s="9"/>
      <c r="V19" s="9"/>
      <c r="W19" s="9"/>
      <c r="X19" s="9"/>
      <c r="Y19" s="9"/>
      <c r="Z19" s="9"/>
      <c r="AA19" s="9"/>
      <c r="AB19" s="9"/>
      <c r="AC19" s="10"/>
      <c r="AD19" s="10"/>
    </row>
    <row r="20">
      <c r="A20" s="8"/>
      <c r="B20" s="8"/>
      <c r="C20" s="14" t="str">
        <f>IF(AND(OR(A2 = "System Admin", A2 = "Admin", A2 = "User"), 
        OR(B2 = "Admissions", B2 = "Enrollment", B2 = "Scheduling", 
           B2 = "Communication", B2 = "Medical", B2 = "Secure", 
           B2 = "Financial", B2 = "Data", B2 = "Reader", 
           B2 = "Countersign", B2 = "Impersonate")), 
    "Contact Record Personal Tab", "")
</f>
        <v>Contact Record Personal Tab</v>
      </c>
      <c r="D20" s="6"/>
      <c r="E20" s="8"/>
      <c r="F20" s="8"/>
      <c r="G20" s="8"/>
      <c r="H20" s="8"/>
      <c r="I20" s="8"/>
      <c r="J20" s="9"/>
      <c r="K20" s="9"/>
      <c r="L20" s="9"/>
      <c r="M20" s="9"/>
      <c r="N20" s="9"/>
      <c r="O20" s="9"/>
      <c r="P20" s="9"/>
      <c r="Q20" s="9"/>
      <c r="R20" s="9"/>
      <c r="S20" s="9"/>
      <c r="T20" s="9"/>
      <c r="U20" s="9"/>
      <c r="V20" s="9"/>
      <c r="W20" s="9"/>
      <c r="X20" s="9"/>
      <c r="Y20" s="9"/>
      <c r="Z20" s="9"/>
      <c r="AA20" s="9"/>
      <c r="AB20" s="9"/>
      <c r="AC20" s="10"/>
      <c r="AD20" s="10"/>
    </row>
    <row r="21">
      <c r="A21" s="8"/>
      <c r="B21" s="8"/>
      <c r="C21" s="14" t="str">
        <f>IF(AND(OR(A2 = "System Admin", A2 = "Admin", A2 = "User"), B2 = "Admissions"), "Contact Record Admissions Tab", "")
</f>
        <v>Contact Record Admissions Tab</v>
      </c>
      <c r="D21" s="8"/>
      <c r="E21" s="8"/>
      <c r="F21" s="8"/>
      <c r="G21" s="8"/>
      <c r="H21" s="8"/>
      <c r="I21" s="8"/>
      <c r="J21" s="9"/>
      <c r="K21" s="9"/>
      <c r="L21" s="9"/>
      <c r="M21" s="9"/>
      <c r="N21" s="9"/>
      <c r="O21" s="9"/>
      <c r="P21" s="9"/>
      <c r="Q21" s="9"/>
      <c r="R21" s="9"/>
      <c r="S21" s="9"/>
      <c r="T21" s="9"/>
      <c r="U21" s="9"/>
      <c r="V21" s="9"/>
      <c r="W21" s="9"/>
      <c r="X21" s="9"/>
      <c r="Y21" s="9"/>
      <c r="Z21" s="9"/>
      <c r="AA21" s="9"/>
      <c r="AB21" s="9"/>
      <c r="AC21" s="10"/>
      <c r="AD21" s="10"/>
    </row>
    <row r="22">
      <c r="A22" s="8"/>
      <c r="B22" s="8"/>
      <c r="C22" s="14" t="str">
        <f>IF(AND(A2 = "System Admin", 
        OR(B2 = "Admissions", B2 = "Enrollment", B2 = "Scheduling", B2 = "Communication", 
           B2 = "Medical", B2 = "Secure", B2 = "Financial", B2 = "Data", B2 = "Reader", 
           B2 = "Countersign", B2 = "Impersonate")), 
    "Contact Record Review Tab",
 IF(AND(OR(A2 = "Admin", A2 = "User", A2 = "Limited User"), B2 = "Reader"), 
    "Contact Record Review Tab", ""))
</f>
        <v>Contact Record Review Tab</v>
      </c>
      <c r="D22" s="6"/>
      <c r="E22" s="8"/>
      <c r="F22" s="8"/>
      <c r="G22" s="8"/>
      <c r="H22" s="8"/>
      <c r="I22" s="8"/>
      <c r="J22" s="9"/>
      <c r="K22" s="9"/>
      <c r="L22" s="9"/>
      <c r="M22" s="9"/>
      <c r="N22" s="9"/>
      <c r="O22" s="9"/>
      <c r="P22" s="9"/>
      <c r="Q22" s="9"/>
      <c r="R22" s="9"/>
      <c r="S22" s="9"/>
      <c r="T22" s="9"/>
      <c r="U22" s="9"/>
      <c r="V22" s="9"/>
      <c r="W22" s="9"/>
      <c r="X22" s="9"/>
      <c r="Y22" s="9"/>
      <c r="Z22" s="9"/>
      <c r="AA22" s="9"/>
      <c r="AB22" s="9"/>
      <c r="AC22" s="10"/>
      <c r="AD22" s="10"/>
    </row>
    <row r="23">
      <c r="A23" s="8"/>
      <c r="B23" s="8"/>
      <c r="C23" s="14" t="str">
        <f>IF(AND(OR(A2 = "System Admin", A2 = "Admin", A2 = "User"), B2 = "Enrollment"), "Contact Record Enrollment Tab", "")
</f>
        <v/>
      </c>
      <c r="D23" s="6"/>
      <c r="E23" s="8"/>
      <c r="F23" s="9"/>
      <c r="G23" s="9"/>
      <c r="H23" s="9"/>
      <c r="I23" s="9"/>
      <c r="J23" s="9"/>
      <c r="K23" s="9"/>
      <c r="L23" s="9"/>
      <c r="M23" s="9"/>
      <c r="N23" s="9"/>
      <c r="O23" s="9"/>
      <c r="P23" s="9"/>
      <c r="Q23" s="9"/>
      <c r="R23" s="9"/>
      <c r="S23" s="9"/>
      <c r="T23" s="9"/>
      <c r="U23" s="9"/>
      <c r="V23" s="9"/>
      <c r="W23" s="9"/>
      <c r="X23" s="9"/>
      <c r="Y23" s="9"/>
      <c r="Z23" s="9"/>
      <c r="AA23" s="9"/>
      <c r="AB23" s="9"/>
      <c r="AC23" s="10"/>
      <c r="AD23" s="10"/>
    </row>
    <row r="24">
      <c r="A24" s="8"/>
      <c r="B24" s="8"/>
      <c r="C24" s="14" t="str">
        <f>IF(AND(OR(A2 = "System Admin", A2 = "Admin", A2 = "User"), 
        OR(B2 = "Admissions", B2 = "Enrollment", B2 = "Scheduling", 
           B2 = "Communication", B2 = "Medical", B2 = "Secure", 
           B2 = "Financial", B2 = "Data", B2 = "Reader", 
           B2 = "Countersign", B2 = "Impersonate")), 
    "Contact Record Household Tab", "")
</f>
        <v>Contact Record Household Tab</v>
      </c>
      <c r="D24" s="6"/>
      <c r="E24" s="8"/>
      <c r="F24" s="8"/>
      <c r="G24" s="8"/>
      <c r="H24" s="8"/>
      <c r="I24" s="8"/>
      <c r="J24" s="9"/>
      <c r="K24" s="9"/>
      <c r="L24" s="9"/>
      <c r="M24" s="9"/>
      <c r="N24" s="9"/>
      <c r="O24" s="9"/>
      <c r="P24" s="9"/>
      <c r="Q24" s="9"/>
      <c r="R24" s="9"/>
      <c r="S24" s="9"/>
      <c r="T24" s="9"/>
      <c r="U24" s="9"/>
      <c r="V24" s="9"/>
      <c r="W24" s="9"/>
      <c r="X24" s="9"/>
      <c r="Y24" s="9"/>
      <c r="Z24" s="9"/>
      <c r="AA24" s="9"/>
      <c r="AB24" s="9"/>
      <c r="AC24" s="10"/>
      <c r="AD24" s="10"/>
    </row>
    <row r="25">
      <c r="A25" s="8"/>
      <c r="B25" s="8"/>
      <c r="C25" s="14" t="str">
        <f>IF(AND(A2 = "System Admin", 
        OR(B2 = "Admissions", B2 = "Enrollment", B2 = "Scheduling", 
           B2 = "Communication", B2 = "Medical", B2 = "Secure", 
           B2 = "Financial", B2 = "Data", B2 = "Reader", 
           B2 = "Countersign", B2 = "Impersonate")), 
    "Settings &gt; Portal &gt; Admin Portal Content", "")
</f>
        <v>Settings &gt; Portal &gt; Admin Portal Content</v>
      </c>
      <c r="D25" s="8"/>
      <c r="E25" s="8"/>
      <c r="F25" s="8"/>
      <c r="G25" s="8"/>
      <c r="H25" s="8"/>
      <c r="I25" s="8"/>
      <c r="J25" s="9"/>
      <c r="K25" s="9"/>
      <c r="L25" s="9"/>
      <c r="M25" s="9"/>
      <c r="N25" s="9"/>
      <c r="O25" s="9"/>
      <c r="P25" s="9"/>
      <c r="Q25" s="9"/>
      <c r="R25" s="9"/>
      <c r="S25" s="9"/>
      <c r="T25" s="9"/>
      <c r="U25" s="9"/>
      <c r="V25" s="9"/>
      <c r="W25" s="9"/>
      <c r="X25" s="9"/>
      <c r="Y25" s="9"/>
      <c r="Z25" s="9"/>
      <c r="AA25" s="9"/>
      <c r="AB25" s="9"/>
      <c r="AC25" s="10"/>
      <c r="AD25" s="10"/>
    </row>
    <row r="26">
      <c r="A26" s="8"/>
      <c r="B26" s="8"/>
      <c r="C26" s="14" t="str">
        <f>IF(AND(A2 = "System Admin", B2 = "Financial"), "Setting &gt; Financial &gt; Payments", "")
</f>
        <v/>
      </c>
      <c r="D26" s="8"/>
      <c r="E26" s="8"/>
      <c r="F26" s="8"/>
      <c r="G26" s="8"/>
      <c r="H26" s="8"/>
      <c r="I26" s="8"/>
      <c r="J26" s="9"/>
      <c r="K26" s="9"/>
      <c r="L26" s="9"/>
      <c r="M26" s="9"/>
      <c r="N26" s="9"/>
      <c r="O26" s="9"/>
      <c r="P26" s="9"/>
      <c r="Q26" s="9"/>
      <c r="R26" s="9"/>
      <c r="S26" s="9"/>
      <c r="T26" s="9"/>
      <c r="U26" s="9"/>
      <c r="V26" s="9"/>
      <c r="W26" s="9"/>
      <c r="X26" s="9"/>
      <c r="Y26" s="9"/>
      <c r="Z26" s="9"/>
      <c r="AA26" s="9"/>
      <c r="AB26" s="9"/>
      <c r="AC26" s="10"/>
      <c r="AD26" s="10"/>
    </row>
    <row r="27">
      <c r="A27" s="8"/>
      <c r="B27" s="8"/>
      <c r="C27" s="15"/>
      <c r="D27" s="8"/>
      <c r="E27" s="8"/>
      <c r="F27" s="8"/>
      <c r="G27" s="8"/>
      <c r="H27" s="8"/>
      <c r="I27" s="8"/>
      <c r="J27" s="9"/>
      <c r="K27" s="9"/>
      <c r="L27" s="9"/>
      <c r="M27" s="9"/>
      <c r="N27" s="9"/>
      <c r="O27" s="9"/>
      <c r="P27" s="9"/>
      <c r="Q27" s="9"/>
      <c r="R27" s="9"/>
      <c r="S27" s="9"/>
      <c r="T27" s="9"/>
      <c r="U27" s="9"/>
      <c r="V27" s="9"/>
      <c r="W27" s="9"/>
      <c r="X27" s="9"/>
      <c r="Y27" s="9"/>
      <c r="Z27" s="9"/>
      <c r="AA27" s="9"/>
      <c r="AB27" s="9"/>
      <c r="AC27" s="10"/>
      <c r="AD27" s="10"/>
    </row>
    <row r="28">
      <c r="A28" s="16"/>
      <c r="B28" s="16"/>
      <c r="C28" s="17" t="s">
        <v>5</v>
      </c>
      <c r="D28" s="16"/>
      <c r="E28" s="16"/>
      <c r="F28" s="16"/>
      <c r="G28" s="16"/>
      <c r="H28" s="16"/>
      <c r="I28" s="16"/>
      <c r="J28" s="18"/>
      <c r="K28" s="18"/>
      <c r="L28" s="18"/>
      <c r="M28" s="18"/>
      <c r="N28" s="18"/>
      <c r="O28" s="18"/>
      <c r="P28" s="18"/>
      <c r="Q28" s="18"/>
      <c r="R28" s="18"/>
      <c r="S28" s="18"/>
      <c r="T28" s="18"/>
      <c r="U28" s="18"/>
      <c r="V28" s="18"/>
      <c r="W28" s="18"/>
      <c r="X28" s="18"/>
      <c r="Y28" s="18"/>
      <c r="Z28" s="18"/>
      <c r="AA28" s="18"/>
      <c r="AB28" s="18"/>
      <c r="AC28" s="19"/>
      <c r="AD28" s="19"/>
    </row>
    <row r="29">
      <c r="A29" s="8"/>
      <c r="B29" s="8"/>
      <c r="C29" s="20" t="s">
        <v>12</v>
      </c>
      <c r="D29" s="8"/>
      <c r="E29" s="8"/>
      <c r="F29" s="8"/>
      <c r="G29" s="8"/>
      <c r="H29" s="8"/>
      <c r="I29" s="8"/>
      <c r="J29" s="9"/>
      <c r="K29" s="9"/>
      <c r="L29" s="9"/>
      <c r="M29" s="9"/>
      <c r="N29" s="9"/>
      <c r="O29" s="9"/>
      <c r="P29" s="9"/>
      <c r="Q29" s="9"/>
      <c r="R29" s="9"/>
      <c r="S29" s="9"/>
      <c r="T29" s="9"/>
      <c r="U29" s="9"/>
      <c r="V29" s="9"/>
      <c r="W29" s="9"/>
      <c r="X29" s="9"/>
      <c r="Y29" s="9"/>
      <c r="Z29" s="9"/>
      <c r="AA29" s="9"/>
      <c r="AB29" s="9"/>
      <c r="AC29" s="10"/>
      <c r="AD29" s="10"/>
    </row>
    <row r="30">
      <c r="A30" s="8"/>
      <c r="B30" s="8"/>
      <c r="C30" s="15"/>
      <c r="D30" s="8"/>
      <c r="E30" s="8"/>
      <c r="F30" s="8"/>
      <c r="G30" s="8"/>
      <c r="H30" s="8"/>
      <c r="I30" s="8"/>
      <c r="J30" s="9"/>
      <c r="K30" s="9"/>
      <c r="L30" s="9"/>
      <c r="M30" s="9"/>
      <c r="N30" s="9"/>
      <c r="O30" s="9"/>
      <c r="P30" s="9"/>
      <c r="Q30" s="9"/>
      <c r="R30" s="9"/>
      <c r="S30" s="9"/>
      <c r="T30" s="9"/>
      <c r="U30" s="9"/>
      <c r="V30" s="9"/>
      <c r="W30" s="9"/>
      <c r="X30" s="9"/>
      <c r="Y30" s="9"/>
      <c r="Z30" s="9"/>
      <c r="AA30" s="9"/>
      <c r="AB30" s="9"/>
      <c r="AC30" s="10"/>
      <c r="AD30" s="10"/>
    </row>
    <row r="31">
      <c r="A31" s="8"/>
      <c r="B31" s="8"/>
      <c r="C31" s="21" t="s">
        <v>13</v>
      </c>
      <c r="D31" s="8"/>
      <c r="E31" s="8"/>
      <c r="F31" s="8"/>
      <c r="G31" s="8"/>
      <c r="H31" s="8"/>
      <c r="I31" s="8"/>
      <c r="J31" s="9"/>
      <c r="K31" s="9"/>
      <c r="L31" s="9"/>
      <c r="M31" s="9"/>
      <c r="N31" s="9"/>
      <c r="O31" s="9"/>
      <c r="P31" s="9"/>
      <c r="Q31" s="9"/>
      <c r="R31" s="9"/>
      <c r="S31" s="9"/>
      <c r="T31" s="9"/>
      <c r="U31" s="9"/>
      <c r="V31" s="9"/>
      <c r="W31" s="9"/>
      <c r="X31" s="9"/>
      <c r="Y31" s="9"/>
      <c r="Z31" s="9"/>
      <c r="AA31" s="9"/>
      <c r="AB31" s="9"/>
      <c r="AC31" s="10"/>
      <c r="AD31" s="10"/>
    </row>
    <row r="32">
      <c r="A32" s="8"/>
      <c r="B32" s="8"/>
      <c r="C32" s="8"/>
      <c r="D32" s="8"/>
      <c r="E32" s="8"/>
      <c r="F32" s="8"/>
      <c r="G32" s="8"/>
      <c r="H32" s="8"/>
      <c r="I32" s="8"/>
      <c r="J32" s="9"/>
      <c r="K32" s="9"/>
      <c r="L32" s="9"/>
      <c r="M32" s="9"/>
      <c r="N32" s="9"/>
      <c r="O32" s="9"/>
      <c r="P32" s="9"/>
      <c r="Q32" s="9"/>
      <c r="R32" s="9"/>
      <c r="S32" s="9"/>
      <c r="T32" s="9"/>
      <c r="U32" s="9"/>
      <c r="V32" s="9"/>
      <c r="W32" s="9"/>
      <c r="X32" s="9"/>
      <c r="Y32" s="9"/>
      <c r="Z32" s="9"/>
      <c r="AA32" s="9"/>
      <c r="AB32" s="9"/>
      <c r="AC32" s="10"/>
      <c r="AD32" s="10"/>
    </row>
    <row r="33">
      <c r="A33" s="8"/>
      <c r="B33" s="8"/>
      <c r="C33" s="8"/>
      <c r="D33" s="8"/>
      <c r="E33" s="8"/>
      <c r="F33" s="8"/>
      <c r="G33" s="8"/>
      <c r="H33" s="8"/>
      <c r="I33" s="8"/>
      <c r="J33" s="9"/>
      <c r="K33" s="9"/>
      <c r="L33" s="9"/>
      <c r="M33" s="9"/>
      <c r="N33" s="9"/>
      <c r="O33" s="9"/>
      <c r="P33" s="9"/>
      <c r="Q33" s="9"/>
      <c r="R33" s="9"/>
      <c r="S33" s="9"/>
      <c r="T33" s="9"/>
      <c r="U33" s="9"/>
      <c r="V33" s="9"/>
      <c r="W33" s="9"/>
      <c r="X33" s="9"/>
      <c r="Y33" s="9"/>
      <c r="Z33" s="9"/>
      <c r="AA33" s="9"/>
      <c r="AB33" s="9"/>
      <c r="AC33" s="10"/>
      <c r="AD33" s="10"/>
    </row>
    <row r="34">
      <c r="A34" s="8"/>
      <c r="B34" s="8"/>
      <c r="C34" s="8"/>
      <c r="D34" s="8"/>
      <c r="E34" s="8"/>
      <c r="F34" s="8"/>
      <c r="G34" s="8"/>
      <c r="H34" s="8"/>
      <c r="I34" s="8"/>
      <c r="J34" s="9"/>
      <c r="K34" s="9"/>
      <c r="L34" s="9"/>
      <c r="M34" s="9"/>
      <c r="N34" s="9"/>
      <c r="O34" s="9"/>
      <c r="P34" s="9"/>
      <c r="Q34" s="9"/>
      <c r="R34" s="9"/>
      <c r="S34" s="9"/>
      <c r="T34" s="9"/>
      <c r="U34" s="9"/>
      <c r="V34" s="9"/>
      <c r="W34" s="9"/>
      <c r="X34" s="9"/>
      <c r="Y34" s="9"/>
      <c r="Z34" s="9"/>
      <c r="AA34" s="9"/>
      <c r="AB34" s="9"/>
      <c r="AC34" s="10"/>
      <c r="AD34" s="10"/>
    </row>
    <row r="35">
      <c r="A35" s="22"/>
      <c r="B35" s="22"/>
      <c r="C35" s="22"/>
      <c r="D35" s="22"/>
      <c r="E35" s="22"/>
      <c r="F35" s="22"/>
      <c r="G35" s="22"/>
      <c r="H35" s="22"/>
      <c r="I35" s="22"/>
      <c r="J35" s="23"/>
      <c r="K35" s="23"/>
      <c r="L35" s="23"/>
      <c r="M35" s="23"/>
      <c r="N35" s="23"/>
      <c r="O35" s="23"/>
      <c r="P35" s="23"/>
      <c r="Q35" s="23"/>
      <c r="R35" s="23"/>
      <c r="S35" s="23"/>
      <c r="T35" s="23"/>
      <c r="U35" s="23"/>
      <c r="V35" s="23"/>
      <c r="W35" s="23"/>
      <c r="X35" s="23"/>
      <c r="Y35" s="23"/>
      <c r="Z35" s="23"/>
      <c r="AA35" s="23"/>
      <c r="AB35" s="23"/>
    </row>
    <row r="36">
      <c r="A36" s="22"/>
      <c r="B36" s="22"/>
      <c r="C36" s="22"/>
      <c r="D36" s="22"/>
      <c r="E36" s="22"/>
      <c r="F36" s="23"/>
      <c r="G36" s="23"/>
      <c r="H36" s="23"/>
      <c r="I36" s="23"/>
      <c r="J36" s="23"/>
      <c r="K36" s="23"/>
      <c r="L36" s="23"/>
      <c r="M36" s="23"/>
      <c r="N36" s="23"/>
      <c r="O36" s="23"/>
      <c r="P36" s="23"/>
      <c r="Q36" s="23"/>
      <c r="R36" s="23"/>
      <c r="S36" s="23"/>
      <c r="T36" s="23"/>
      <c r="U36" s="23"/>
      <c r="V36" s="23"/>
      <c r="W36" s="23"/>
      <c r="X36" s="23"/>
      <c r="Y36" s="23"/>
      <c r="Z36" s="23"/>
      <c r="AA36" s="23"/>
      <c r="AB36" s="23"/>
    </row>
    <row r="37">
      <c r="A37" s="22"/>
      <c r="B37" s="22"/>
      <c r="C37" s="22"/>
      <c r="D37" s="22"/>
      <c r="E37" s="22"/>
      <c r="F37" s="23"/>
      <c r="G37" s="23"/>
      <c r="H37" s="23"/>
      <c r="I37" s="23"/>
      <c r="J37" s="23"/>
      <c r="K37" s="23"/>
      <c r="L37" s="23"/>
      <c r="M37" s="23"/>
      <c r="N37" s="23"/>
      <c r="O37" s="23"/>
      <c r="P37" s="23"/>
      <c r="Q37" s="23"/>
      <c r="R37" s="23"/>
      <c r="S37" s="23"/>
      <c r="T37" s="23"/>
      <c r="U37" s="23"/>
      <c r="V37" s="23"/>
      <c r="W37" s="23"/>
      <c r="X37" s="23"/>
      <c r="Y37" s="23"/>
      <c r="Z37" s="23"/>
      <c r="AA37" s="23"/>
      <c r="AB37" s="23"/>
    </row>
    <row r="38">
      <c r="A38" s="22"/>
      <c r="B38" s="22"/>
      <c r="C38" s="22"/>
      <c r="D38" s="22"/>
      <c r="E38" s="22"/>
      <c r="F38" s="23"/>
      <c r="G38" s="23"/>
      <c r="H38" s="23"/>
      <c r="I38" s="23"/>
      <c r="J38" s="23"/>
      <c r="K38" s="23"/>
      <c r="L38" s="23"/>
      <c r="M38" s="23"/>
      <c r="N38" s="23"/>
      <c r="O38" s="23"/>
      <c r="P38" s="23"/>
      <c r="Q38" s="23"/>
      <c r="R38" s="23"/>
      <c r="S38" s="23"/>
      <c r="T38" s="23"/>
      <c r="U38" s="23"/>
      <c r="V38" s="23"/>
      <c r="W38" s="23"/>
      <c r="X38" s="23"/>
      <c r="Y38" s="23"/>
      <c r="Z38" s="23"/>
      <c r="AA38" s="23"/>
      <c r="AB38" s="23"/>
    </row>
    <row r="39">
      <c r="A39" s="22"/>
      <c r="B39" s="22"/>
      <c r="C39" s="22"/>
      <c r="D39" s="22"/>
      <c r="E39" s="22"/>
      <c r="F39" s="23"/>
      <c r="G39" s="23"/>
      <c r="H39" s="23"/>
      <c r="I39" s="23"/>
      <c r="J39" s="23"/>
      <c r="K39" s="23"/>
      <c r="L39" s="23"/>
      <c r="M39" s="23"/>
      <c r="N39" s="23"/>
      <c r="O39" s="23"/>
      <c r="P39" s="23"/>
      <c r="Q39" s="23"/>
      <c r="R39" s="23"/>
      <c r="S39" s="23"/>
      <c r="T39" s="23"/>
      <c r="U39" s="23"/>
      <c r="V39" s="23"/>
      <c r="W39" s="23"/>
      <c r="X39" s="23"/>
      <c r="Y39" s="23"/>
      <c r="Z39" s="23"/>
      <c r="AA39" s="23"/>
      <c r="AB39" s="23"/>
    </row>
    <row r="40">
      <c r="A40" s="22"/>
      <c r="B40" s="22"/>
      <c r="C40" s="22"/>
      <c r="D40" s="22"/>
      <c r="E40" s="22"/>
      <c r="F40" s="23"/>
      <c r="G40" s="23"/>
      <c r="H40" s="23"/>
      <c r="I40" s="23"/>
      <c r="J40" s="23"/>
      <c r="K40" s="23"/>
      <c r="L40" s="23"/>
      <c r="M40" s="23"/>
      <c r="N40" s="23"/>
      <c r="O40" s="23"/>
      <c r="P40" s="23"/>
      <c r="Q40" s="23"/>
      <c r="R40" s="23"/>
      <c r="S40" s="23"/>
      <c r="T40" s="23"/>
      <c r="U40" s="23"/>
      <c r="V40" s="23"/>
      <c r="W40" s="23"/>
      <c r="X40" s="23"/>
      <c r="Y40" s="23"/>
      <c r="Z40" s="23"/>
      <c r="AA40" s="23"/>
      <c r="AB40" s="23"/>
    </row>
    <row r="41">
      <c r="A41" s="22"/>
      <c r="B41" s="22"/>
      <c r="C41" s="22"/>
      <c r="D41" s="22"/>
      <c r="E41" s="22"/>
      <c r="F41" s="23"/>
      <c r="G41" s="23"/>
      <c r="H41" s="23"/>
      <c r="I41" s="23"/>
      <c r="J41" s="23"/>
      <c r="K41" s="23"/>
      <c r="L41" s="23"/>
      <c r="M41" s="23"/>
      <c r="N41" s="23"/>
      <c r="O41" s="23"/>
      <c r="P41" s="23"/>
      <c r="Q41" s="23"/>
      <c r="R41" s="23"/>
      <c r="S41" s="23"/>
      <c r="T41" s="23"/>
      <c r="U41" s="23"/>
      <c r="V41" s="23"/>
      <c r="W41" s="23"/>
      <c r="X41" s="23"/>
      <c r="Y41" s="23"/>
      <c r="Z41" s="23"/>
      <c r="AA41" s="23"/>
      <c r="AB41" s="23"/>
    </row>
    <row r="42">
      <c r="A42" s="22"/>
      <c r="B42" s="22"/>
      <c r="C42" s="22"/>
      <c r="D42" s="22"/>
      <c r="E42" s="22"/>
      <c r="F42" s="23"/>
      <c r="G42" s="23"/>
      <c r="H42" s="23"/>
      <c r="I42" s="23"/>
      <c r="J42" s="23"/>
      <c r="K42" s="23"/>
      <c r="L42" s="23"/>
      <c r="M42" s="23"/>
      <c r="N42" s="23"/>
      <c r="O42" s="23"/>
      <c r="P42" s="23"/>
      <c r="Q42" s="23"/>
      <c r="R42" s="23"/>
      <c r="S42" s="23"/>
      <c r="T42" s="23"/>
      <c r="U42" s="23"/>
      <c r="V42" s="23"/>
      <c r="W42" s="23"/>
      <c r="X42" s="23"/>
      <c r="Y42" s="23"/>
      <c r="Z42" s="23"/>
      <c r="AA42" s="23"/>
      <c r="AB42" s="23"/>
    </row>
    <row r="43">
      <c r="A43" s="22"/>
      <c r="B43" s="22"/>
      <c r="C43" s="22"/>
      <c r="D43" s="22"/>
      <c r="E43" s="22"/>
      <c r="F43" s="23"/>
      <c r="G43" s="23"/>
      <c r="H43" s="23"/>
      <c r="I43" s="23"/>
      <c r="J43" s="23"/>
      <c r="K43" s="23"/>
      <c r="L43" s="23"/>
      <c r="M43" s="23"/>
      <c r="N43" s="23"/>
      <c r="O43" s="23"/>
      <c r="P43" s="23"/>
      <c r="Q43" s="23"/>
      <c r="R43" s="23"/>
      <c r="S43" s="23"/>
      <c r="T43" s="23"/>
      <c r="U43" s="23"/>
      <c r="V43" s="23"/>
      <c r="W43" s="23"/>
      <c r="X43" s="23"/>
      <c r="Y43" s="23"/>
      <c r="Z43" s="23"/>
      <c r="AA43" s="23"/>
      <c r="AB43" s="23"/>
    </row>
    <row r="44">
      <c r="A44" s="22"/>
      <c r="B44" s="22"/>
      <c r="C44" s="22"/>
      <c r="D44" s="22"/>
      <c r="E44" s="22"/>
      <c r="F44" s="23"/>
      <c r="G44" s="23"/>
      <c r="H44" s="23"/>
      <c r="I44" s="23"/>
      <c r="J44" s="23"/>
      <c r="K44" s="23"/>
      <c r="L44" s="23"/>
      <c r="M44" s="23"/>
      <c r="N44" s="23"/>
      <c r="O44" s="23"/>
      <c r="P44" s="23"/>
      <c r="Q44" s="23"/>
      <c r="R44" s="23"/>
      <c r="S44" s="23"/>
      <c r="T44" s="23"/>
      <c r="U44" s="23"/>
      <c r="V44" s="23"/>
      <c r="W44" s="23"/>
      <c r="X44" s="23"/>
      <c r="Y44" s="23"/>
      <c r="Z44" s="23"/>
      <c r="AA44" s="23"/>
      <c r="AB44" s="23"/>
    </row>
    <row r="45">
      <c r="A45" s="22"/>
      <c r="B45" s="22"/>
      <c r="C45" s="22"/>
      <c r="D45" s="22"/>
      <c r="E45" s="22"/>
      <c r="F45" s="23"/>
      <c r="G45" s="23"/>
      <c r="H45" s="23"/>
      <c r="I45" s="23"/>
      <c r="J45" s="23"/>
      <c r="K45" s="23"/>
      <c r="L45" s="23"/>
      <c r="M45" s="23"/>
      <c r="N45" s="23"/>
      <c r="O45" s="23"/>
      <c r="P45" s="23"/>
      <c r="Q45" s="23"/>
      <c r="R45" s="23"/>
      <c r="S45" s="23"/>
      <c r="T45" s="23"/>
      <c r="U45" s="23"/>
      <c r="V45" s="23"/>
      <c r="W45" s="23"/>
      <c r="X45" s="23"/>
      <c r="Y45" s="23"/>
      <c r="Z45" s="23"/>
      <c r="AA45" s="23"/>
      <c r="AB45" s="23"/>
    </row>
    <row r="46">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row>
    <row r="363">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row>
    <row r="364">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row>
    <row r="36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row>
    <row r="366">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row>
    <row r="367">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row>
    <row r="368">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row>
    <row r="369">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row>
    <row r="370">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row>
    <row r="37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row>
    <row r="37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row>
    <row r="373">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row>
    <row r="374">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row>
    <row r="37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row>
    <row r="376">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row>
    <row r="377">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row>
    <row r="378">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row>
    <row r="379">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row>
    <row r="380">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row>
    <row r="38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row>
    <row r="38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row>
    <row r="383">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row>
    <row r="384">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row>
    <row r="38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row>
    <row r="386">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row>
    <row r="387">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row>
    <row r="388">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row>
    <row r="389">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row>
    <row r="390">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row>
    <row r="39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row>
    <row r="39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row>
    <row r="393">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row>
    <row r="394">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row>
    <row r="39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row>
    <row r="396">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row>
    <row r="397">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row>
    <row r="398">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row>
    <row r="399">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row>
    <row r="400">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row>
    <row r="40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row>
    <row r="4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row>
    <row r="4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row r="404">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row>
    <row r="40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row>
    <row r="406">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row>
    <row r="407">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row>
    <row r="408">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row>
    <row r="409">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row>
    <row r="410">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row>
    <row r="41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row>
    <row r="41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row>
    <row r="413">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row>
    <row r="414">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row>
    <row r="41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row>
    <row r="416">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row>
    <row r="417">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row>
    <row r="418">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row>
    <row r="419">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row>
    <row r="420">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row>
    <row r="42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row>
    <row r="42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row>
    <row r="423">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row>
    <row r="424">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row>
    <row r="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row>
    <row r="426">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row>
    <row r="427">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row>
    <row r="428">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row>
    <row r="429">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row>
    <row r="430">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row>
    <row r="43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row>
    <row r="43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row>
    <row r="433">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row>
    <row r="434">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row>
    <row r="43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row>
    <row r="436">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row>
    <row r="437">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row>
    <row r="438">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row>
    <row r="439">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row>
    <row r="440">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row>
    <row r="44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row>
    <row r="44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row>
    <row r="443">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row>
    <row r="444">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row>
    <row r="44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row>
    <row r="446">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row>
    <row r="447">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row>
    <row r="448">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row>
    <row r="449">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row>
    <row r="450">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row>
    <row r="45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row>
    <row r="45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row>
    <row r="453">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row>
    <row r="454">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row>
    <row r="45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row>
    <row r="456">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row>
    <row r="457">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row>
    <row r="458">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row>
    <row r="459">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row>
    <row r="460">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row>
    <row r="46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row>
    <row r="46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row>
    <row r="463">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row>
    <row r="464">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row>
    <row r="46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row>
    <row r="466">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row>
    <row r="467">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row>
    <row r="468">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row>
    <row r="469">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row>
    <row r="470">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row>
    <row r="47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row>
    <row r="47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row>
    <row r="473">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row>
    <row r="474">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row>
    <row r="47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row>
    <row r="476">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row>
    <row r="477">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row>
    <row r="478">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row>
    <row r="479">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row>
    <row r="480">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row>
    <row r="48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row>
    <row r="48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row>
    <row r="483">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row>
    <row r="484">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row>
    <row r="48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row>
    <row r="486">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row>
    <row r="487">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row>
    <row r="488">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row>
    <row r="489">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row>
    <row r="490">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row>
    <row r="49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row>
    <row r="49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row>
    <row r="493">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row>
    <row r="494">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row>
    <row r="49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row>
    <row r="496">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row>
    <row r="497">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row>
    <row r="498">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row>
    <row r="499">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row>
    <row r="500">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row>
    <row r="50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row>
    <row r="5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row>
    <row r="503">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row>
    <row r="504">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row>
    <row r="50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row>
    <row r="506">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row>
    <row r="507">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row>
    <row r="508">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row>
    <row r="509">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row>
    <row r="510">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row>
    <row r="51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row>
    <row r="51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row>
    <row r="513">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row>
    <row r="514">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row>
    <row r="51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row>
    <row r="516">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row>
    <row r="517">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row>
    <row r="518">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row>
    <row r="519">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row>
    <row r="520">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row>
    <row r="52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row>
    <row r="52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row>
    <row r="523">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row>
    <row r="524">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row>
    <row r="5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row>
    <row r="526">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row>
    <row r="527">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row>
    <row r="528">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row>
    <row r="529">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row>
    <row r="530">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row>
    <row r="53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row>
    <row r="53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row>
    <row r="533">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row>
    <row r="534">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row>
    <row r="53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row>
    <row r="536">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row>
    <row r="537">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row>
    <row r="538">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row>
    <row r="539">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row>
    <row r="540">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row>
    <row r="54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row>
    <row r="543">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row>
    <row r="544">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row>
    <row r="54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row>
    <row r="546">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row>
    <row r="547">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row>
    <row r="548">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row>
    <row r="549">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row>
    <row r="550">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row>
    <row r="55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row>
    <row r="55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row>
    <row r="553">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row>
    <row r="554">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row>
    <row r="55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row>
    <row r="556">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row>
    <row r="557">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row>
    <row r="558">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row>
    <row r="559">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row>
    <row r="560">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row>
    <row r="56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row>
    <row r="56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row>
    <row r="563">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row>
    <row r="564">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row>
    <row r="56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row>
    <row r="566">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row>
    <row r="567">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row>
    <row r="568">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row>
    <row r="569">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row>
    <row r="570">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row>
    <row r="57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row>
    <row r="57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row>
    <row r="573">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row>
    <row r="574">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row>
    <row r="57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row>
    <row r="576">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row>
    <row r="577">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row>
    <row r="578">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row>
    <row r="579">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row>
    <row r="580">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row>
    <row r="58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row>
    <row r="58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row>
    <row r="583">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row>
    <row r="584">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row>
    <row r="58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row>
    <row r="586">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row>
    <row r="587">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row>
    <row r="588">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row>
    <row r="589">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row>
    <row r="590">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row>
    <row r="59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row>
    <row r="59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row>
    <row r="593">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row>
    <row r="594">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row>
    <row r="59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row>
    <row r="596">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row>
    <row r="597">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row>
    <row r="598">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row>
    <row r="599">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row>
    <row r="600">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row>
    <row r="60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row>
    <row r="6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row>
    <row r="603">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row>
    <row r="604">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row>
    <row r="60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row>
    <row r="606">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row>
    <row r="607">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row>
    <row r="608">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row>
    <row r="609">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row>
    <row r="610">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row>
    <row r="61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row>
    <row r="61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row>
    <row r="613">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row>
    <row r="614">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row>
    <row r="61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row>
    <row r="616">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row>
    <row r="617">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row>
    <row r="618">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row>
    <row r="619">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row>
    <row r="620">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row>
    <row r="62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row>
    <row r="62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row>
    <row r="623">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row>
    <row r="624">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row>
    <row r="6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row>
    <row r="626">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row>
    <row r="627">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row>
    <row r="628">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row>
    <row r="629">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row>
    <row r="630">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row>
    <row r="63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row>
    <row r="63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row>
    <row r="633">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row>
    <row r="634">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row>
    <row r="63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row>
    <row r="636">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row>
    <row r="637">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row>
    <row r="638">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row>
    <row r="639">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row>
    <row r="640">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row>
    <row r="64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row>
    <row r="64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row>
    <row r="643">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row>
    <row r="644">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row>
    <row r="64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row>
    <row r="646">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row>
    <row r="647">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row>
    <row r="648">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row>
    <row r="649">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row>
    <row r="650">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row>
    <row r="65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row>
    <row r="65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row>
    <row r="653">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row>
    <row r="654">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row>
    <row r="65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row>
    <row r="656">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row>
    <row r="657">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row>
    <row r="658">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row>
    <row r="659">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row>
    <row r="660">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row>
    <row r="66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row>
    <row r="66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row>
    <row r="663">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row>
    <row r="664">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row>
    <row r="66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row>
    <row r="666">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row>
    <row r="667">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row>
    <row r="668">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row>
    <row r="669">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row>
    <row r="670">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row>
    <row r="67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row>
    <row r="67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row>
    <row r="673">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row>
    <row r="674">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row>
    <row r="67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row>
    <row r="676">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row>
    <row r="677">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row>
    <row r="678">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row>
    <row r="679">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row>
    <row r="680">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row>
    <row r="68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row>
    <row r="68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row>
    <row r="683">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row>
    <row r="684">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row>
    <row r="68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row>
    <row r="686">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row>
    <row r="687">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row>
    <row r="688">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row>
    <row r="689">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row>
    <row r="690">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row>
    <row r="69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row>
    <row r="69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row>
    <row r="693">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row>
    <row r="694">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row>
    <row r="69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row>
    <row r="696">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row>
    <row r="697">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row>
    <row r="698">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row>
    <row r="699">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row>
    <row r="700">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row>
    <row r="70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row>
    <row r="7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row>
    <row r="703">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row>
    <row r="704">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row>
    <row r="70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row>
    <row r="706">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row>
    <row r="707">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row>
    <row r="708">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row>
    <row r="709">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row>
    <row r="710">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row>
    <row r="71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row>
    <row r="71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row>
    <row r="713">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row>
    <row r="714">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row>
    <row r="71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row>
    <row r="716">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row>
    <row r="717">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row>
    <row r="718">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row>
    <row r="719">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row>
    <row r="720">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row>
    <row r="72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row>
    <row r="72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row>
    <row r="723">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row>
    <row r="724">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row>
    <row r="7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row>
    <row r="726">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row>
    <row r="727">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row>
    <row r="728">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row>
    <row r="729">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row>
    <row r="730">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row>
    <row r="73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row>
    <row r="73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row>
    <row r="733">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row>
    <row r="734">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row>
    <row r="73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row>
    <row r="736">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row>
    <row r="737">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row>
    <row r="738">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row>
    <row r="739">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row>
    <row r="740">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row>
    <row r="74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row>
    <row r="74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row>
    <row r="743">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row>
    <row r="744">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row>
    <row r="74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row>
    <row r="746">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row>
    <row r="747">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row>
    <row r="748">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row>
    <row r="749">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row>
    <row r="750">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row>
    <row r="75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row>
    <row r="75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row>
    <row r="753">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row>
    <row r="754">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row>
    <row r="75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row>
    <row r="756">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row>
    <row r="757">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row>
    <row r="758">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row>
    <row r="759">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row>
    <row r="760">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row>
    <row r="76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row>
    <row r="76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row>
    <row r="763">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row>
    <row r="764">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row>
    <row r="76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row>
    <row r="766">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row>
    <row r="767">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row>
    <row r="768">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row>
    <row r="769">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row>
    <row r="770">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row>
    <row r="77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row>
    <row r="77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row>
    <row r="773">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row>
    <row r="774">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row>
    <row r="77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row>
    <row r="776">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row>
    <row r="777">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row>
    <row r="778">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row>
    <row r="779">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row>
    <row r="780">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row>
    <row r="78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row>
    <row r="78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row>
    <row r="783">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row>
    <row r="784">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row>
    <row r="78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row>
    <row r="786">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row>
    <row r="787">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row>
    <row r="788">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row>
    <row r="789">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row>
    <row r="790">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row>
    <row r="79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row>
    <row r="79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row>
    <row r="793">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row>
    <row r="794">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row>
    <row r="79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row>
    <row r="796">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row>
    <row r="797">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row>
    <row r="798">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row>
    <row r="799">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row>
    <row r="800">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row>
    <row r="80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row>
    <row r="8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row>
    <row r="803">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row>
    <row r="804">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row>
    <row r="80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row>
    <row r="806">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row>
    <row r="807">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row>
    <row r="808">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row>
    <row r="809">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row>
    <row r="810">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row>
    <row r="81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row>
    <row r="81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row>
    <row r="813">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row>
    <row r="814">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row>
    <row r="81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row>
    <row r="816">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row>
    <row r="817">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row>
    <row r="818">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row>
    <row r="819">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row>
    <row r="820">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row>
    <row r="82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row>
    <row r="82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row>
    <row r="823">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row>
    <row r="824">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row>
    <row r="8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row>
    <row r="826">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row>
    <row r="827">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row>
    <row r="828">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row>
    <row r="829">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row>
    <row r="830">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row>
    <row r="83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row>
    <row r="83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row>
    <row r="833">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row>
    <row r="834">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row>
    <row r="83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row>
    <row r="836">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row>
    <row r="837">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row>
    <row r="838">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row>
    <row r="839">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row>
    <row r="840">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row>
    <row r="84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row>
    <row r="84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row>
    <row r="843">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row>
    <row r="844">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row>
    <row r="84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row>
    <row r="846">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row>
    <row r="847">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row>
    <row r="848">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row>
    <row r="849">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row>
    <row r="850">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row>
    <row r="85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row>
    <row r="85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row>
    <row r="853">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row>
    <row r="854">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row>
    <row r="85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row>
    <row r="856">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row>
    <row r="857">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row>
    <row r="858">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row>
    <row r="859">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row>
    <row r="860">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row>
    <row r="86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row>
    <row r="86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row>
    <row r="863">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row>
    <row r="864">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row>
    <row r="86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row>
    <row r="866">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row>
    <row r="867">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row>
    <row r="868">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row>
    <row r="869">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row>
    <row r="870">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row>
    <row r="87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row>
    <row r="87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row>
    <row r="873">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row>
    <row r="874">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row>
    <row r="87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row>
    <row r="876">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row>
    <row r="877">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row>
    <row r="878">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row>
    <row r="879">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row>
    <row r="880">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row>
    <row r="88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row>
    <row r="88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row>
    <row r="883">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row>
    <row r="884">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row>
    <row r="88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row>
    <row r="886">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row>
    <row r="887">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row>
    <row r="888">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row>
    <row r="889">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row>
    <row r="890">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row>
    <row r="89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row>
    <row r="89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row>
    <row r="893">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row>
    <row r="894">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row>
    <row r="89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row>
    <row r="896">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row>
    <row r="897">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row>
    <row r="898">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row>
    <row r="899">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row>
    <row r="900">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row>
    <row r="90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row>
    <row r="9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row>
    <row r="903">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row>
    <row r="904">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row>
    <row r="90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row>
    <row r="906">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row>
    <row r="907">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row>
    <row r="908">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row>
    <row r="909">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row>
    <row r="910">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row>
    <row r="91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row>
    <row r="91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row>
    <row r="913">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row>
    <row r="914">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row>
    <row r="91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row>
    <row r="916">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row>
    <row r="917">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row>
    <row r="918">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row>
    <row r="919">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row>
    <row r="920">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row>
    <row r="92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row>
    <row r="92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row>
    <row r="923">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row>
    <row r="924">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row>
    <row r="9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row>
    <row r="926">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row>
    <row r="927">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row>
    <row r="928">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row>
    <row r="929">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row>
    <row r="930">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row>
    <row r="93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row>
    <row r="93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row>
    <row r="933">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row>
    <row r="934">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row>
    <row r="93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row>
    <row r="936">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row>
    <row r="937">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row>
    <row r="938">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row>
    <row r="939">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row>
    <row r="940">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row>
    <row r="94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row>
    <row r="94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row>
    <row r="943">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row>
    <row r="944">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row>
    <row r="94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row>
    <row r="946">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row>
    <row r="947">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row>
    <row r="948">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row>
    <row r="949">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row>
    <row r="950">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row>
    <row r="95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row>
    <row r="95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row>
    <row r="953">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row>
    <row r="954">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row>
    <row r="95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row>
    <row r="956">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row>
    <row r="957">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row>
    <row r="958">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row>
    <row r="959">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row>
    <row r="960">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row>
    <row r="96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row>
    <row r="96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row>
    <row r="963">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row>
    <row r="964">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row>
    <row r="96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row>
    <row r="966">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row>
    <row r="967">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row>
    <row r="968">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row>
    <row r="969">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row>
    <row r="970">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row>
    <row r="97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row>
    <row r="97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row>
    <row r="973">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row>
    <row r="974">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row>
    <row r="97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row>
    <row r="976">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row>
    <row r="977">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row>
    <row r="978">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row>
    <row r="979">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row>
    <row r="980">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row>
    <row r="98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row>
    <row r="98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row>
    <row r="983">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row>
    <row r="984">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row>
    <row r="98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row>
    <row r="986">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row>
    <row r="987">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row>
    <row r="988">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row>
    <row r="989">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row>
    <row r="990">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row>
    <row r="99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row>
    <row r="99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row>
    <row r="99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row>
    <row r="99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row>
    <row r="99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row>
    <row r="996">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row>
    <row r="997">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row>
    <row r="998">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row>
    <row r="999">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row>
    <row r="1000">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row>
    <row r="1001">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row>
    <row r="10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row>
    <row r="1003">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row>
    <row r="100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row>
    <row r="100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row>
    <row r="1006">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row>
    <row r="1007">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row>
  </sheetData>
  <conditionalFormatting sqref="C2:C27">
    <cfRule type="notContainsBlanks" dxfId="0" priority="1">
      <formula>LEN(TRIM(C2))&gt;0</formula>
    </cfRule>
  </conditionalFormatting>
  <conditionalFormatting sqref="C28">
    <cfRule type="notContainsBlanks" dxfId="1" priority="2">
      <formula>LEN(TRIM(C28))&gt;0</formula>
    </cfRule>
  </conditionalFormatting>
  <dataValidations>
    <dataValidation type="list" allowBlank="1" showErrorMessage="1" sqref="B2">
      <formula1>"Admissions,Enrollment,Scheduling,Communication,Medical,Secure,Financial,Data,Reader,Countersign,Impersonate"</formula1>
    </dataValidation>
    <dataValidation type="list" allowBlank="1" showErrorMessage="1" sqref="A2">
      <formula1>"Limited User,User,Admin,System Admin"</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25"/>
    <col customWidth="1" min="2" max="2" width="33.13"/>
    <col customWidth="1" min="3" max="3" width="78.88"/>
    <col customWidth="1" min="4" max="5" width="33.13"/>
    <col customWidth="1" min="6" max="9" width="18.0"/>
  </cols>
  <sheetData>
    <row r="1">
      <c r="A1" s="1" t="s">
        <v>0</v>
      </c>
      <c r="B1" s="1" t="s">
        <v>1</v>
      </c>
      <c r="C1" s="2" t="s">
        <v>2</v>
      </c>
      <c r="D1" s="3"/>
      <c r="E1" s="3"/>
      <c r="F1" s="3"/>
      <c r="G1" s="3"/>
      <c r="H1" s="3"/>
      <c r="I1" s="3"/>
      <c r="J1" s="4"/>
      <c r="K1" s="4"/>
      <c r="L1" s="4"/>
      <c r="M1" s="4"/>
      <c r="N1" s="4"/>
      <c r="O1" s="4"/>
      <c r="P1" s="4"/>
      <c r="Q1" s="4"/>
      <c r="R1" s="4"/>
      <c r="S1" s="4"/>
      <c r="T1" s="4"/>
      <c r="U1" s="4"/>
      <c r="V1" s="4"/>
      <c r="W1" s="4"/>
      <c r="X1" s="4"/>
      <c r="Y1" s="4"/>
      <c r="Z1" s="4"/>
      <c r="AA1" s="4"/>
      <c r="AB1" s="4"/>
      <c r="AC1" s="5"/>
      <c r="AD1" s="5"/>
    </row>
    <row r="2">
      <c r="A2" s="6" t="s">
        <v>3</v>
      </c>
      <c r="B2" s="6" t="s">
        <v>11</v>
      </c>
      <c r="C2" s="7" t="str">
        <f>IF(AND(OR(A2 = "System Admin", A2 = "Admin", A2 = "User"), OR(B2 = "Admissions", B2 = "Enrollment")), "Dashboard", "")
</f>
        <v>Dashboard</v>
      </c>
      <c r="D2" s="8"/>
      <c r="E2" s="8"/>
      <c r="F2" s="9"/>
      <c r="G2" s="9"/>
      <c r="H2" s="9"/>
      <c r="I2" s="9"/>
      <c r="J2" s="9"/>
      <c r="K2" s="9"/>
      <c r="L2" s="9"/>
      <c r="M2" s="9"/>
      <c r="N2" s="9"/>
      <c r="O2" s="9"/>
      <c r="P2" s="9"/>
      <c r="Q2" s="9"/>
      <c r="R2" s="9"/>
      <c r="S2" s="9"/>
      <c r="T2" s="9"/>
      <c r="U2" s="9"/>
      <c r="V2" s="9"/>
      <c r="W2" s="9"/>
      <c r="X2" s="9"/>
      <c r="Y2" s="9"/>
      <c r="Z2" s="9"/>
      <c r="AA2" s="9"/>
      <c r="AB2" s="9"/>
      <c r="AC2" s="10"/>
      <c r="AD2" s="10"/>
    </row>
    <row r="3">
      <c r="A3" s="8"/>
      <c r="B3" s="8"/>
      <c r="C3" s="7" t="str">
        <f>IF(AND(OR(A2 = "System Admin", A2 = "Admin", A2 = "User"), B2 = "Admissions"), "Admissions List Pages (Students in Admissions, Waitlists, and Forms)", "")
</f>
        <v>Admissions List Pages (Students in Admissions, Waitlists, and Forms)</v>
      </c>
      <c r="D3" s="8"/>
      <c r="E3" s="8"/>
      <c r="F3" s="9"/>
      <c r="G3" s="9"/>
      <c r="H3" s="9"/>
      <c r="I3" s="9"/>
      <c r="J3" s="9"/>
      <c r="K3" s="9"/>
      <c r="L3" s="9"/>
      <c r="M3" s="9"/>
      <c r="N3" s="9"/>
      <c r="O3" s="9"/>
      <c r="P3" s="9"/>
      <c r="Q3" s="9"/>
      <c r="R3" s="9"/>
      <c r="S3" s="9"/>
      <c r="T3" s="9"/>
      <c r="U3" s="9"/>
      <c r="V3" s="9"/>
      <c r="W3" s="9"/>
      <c r="X3" s="9"/>
      <c r="Y3" s="9"/>
      <c r="Z3" s="9"/>
      <c r="AA3" s="9"/>
      <c r="AB3" s="9"/>
      <c r="AC3" s="10"/>
      <c r="AD3" s="10"/>
    </row>
    <row r="4">
      <c r="A4" s="8"/>
      <c r="B4" s="8"/>
      <c r="C4" s="11" t="str">
        <f>IF(AND(OR(A2 = "System Admin", A2 = "Admin", A2 = "User", A2 = "Limited User"), B2 = "Reader"), "Admissions &gt; My Reviews", "")
</f>
        <v/>
      </c>
      <c r="D4" s="8"/>
      <c r="E4" s="8"/>
      <c r="F4" s="9"/>
      <c r="G4" s="9"/>
      <c r="H4" s="9"/>
      <c r="I4" s="9"/>
      <c r="J4" s="9"/>
      <c r="K4" s="9"/>
      <c r="L4" s="9"/>
      <c r="M4" s="9"/>
      <c r="N4" s="9"/>
      <c r="O4" s="9"/>
      <c r="P4" s="9"/>
      <c r="Q4" s="9"/>
      <c r="R4" s="9"/>
      <c r="S4" s="9"/>
      <c r="T4" s="9"/>
      <c r="U4" s="9"/>
      <c r="V4" s="9"/>
      <c r="W4" s="9"/>
      <c r="X4" s="9"/>
      <c r="Y4" s="9"/>
      <c r="Z4" s="9"/>
      <c r="AA4" s="9"/>
      <c r="AB4" s="9"/>
      <c r="AC4" s="10"/>
      <c r="AD4" s="10"/>
    </row>
    <row r="5">
      <c r="A5" s="8"/>
      <c r="B5" s="8"/>
      <c r="C5" s="11" t="str">
        <f>IF(AND(OR(A2 = "System Admin", A2 = "Admin", A2 = "User"), B2 = "Enrollment"), "Enrollment List Pages (Students in Enrollment and Enrolled Students)", "")
</f>
        <v/>
      </c>
      <c r="D5" s="8"/>
      <c r="E5" s="8"/>
      <c r="F5" s="8"/>
      <c r="G5" s="8"/>
      <c r="H5" s="8"/>
      <c r="I5" s="8"/>
      <c r="J5" s="9"/>
      <c r="K5" s="9"/>
      <c r="L5" s="9"/>
      <c r="M5" s="9"/>
      <c r="N5" s="9"/>
      <c r="O5" s="9"/>
      <c r="P5" s="9"/>
      <c r="Q5" s="9"/>
      <c r="R5" s="9"/>
      <c r="S5" s="9"/>
      <c r="T5" s="9"/>
      <c r="U5" s="9"/>
      <c r="V5" s="9"/>
      <c r="W5" s="9"/>
      <c r="X5" s="9"/>
      <c r="Y5" s="9"/>
      <c r="Z5" s="9"/>
      <c r="AA5" s="9"/>
      <c r="AB5" s="9"/>
      <c r="AC5" s="10"/>
      <c r="AD5" s="10"/>
    </row>
    <row r="6">
      <c r="A6" s="12"/>
      <c r="B6" s="12"/>
      <c r="C6" s="7" t="str">
        <f>IF(AND(OR(A2 = "System Admin", A2 = "Admin", A2 = "User"), OR(B2 = "Admissions", B2 = "Enrollment", B2 = "Scheduling", B2 = "Communication", B2 = "Medical", B2 = "Secure", B2 = "Financial", B2 = "Data", B2 = "Reader", B2 = "Countersign", B2 = "Impersonate")), "Search &amp; Reports", "")</f>
        <v>Search &amp; Reports</v>
      </c>
      <c r="D6" s="8"/>
      <c r="E6" s="8"/>
      <c r="F6" s="8"/>
      <c r="G6" s="8"/>
      <c r="H6" s="8"/>
      <c r="I6" s="8"/>
      <c r="J6" s="9"/>
      <c r="K6" s="9"/>
      <c r="L6" s="9"/>
      <c r="M6" s="9"/>
      <c r="N6" s="9"/>
      <c r="O6" s="9"/>
      <c r="P6" s="9"/>
      <c r="Q6" s="9"/>
      <c r="R6" s="9"/>
      <c r="S6" s="9"/>
      <c r="T6" s="9"/>
      <c r="U6" s="9"/>
      <c r="V6" s="9"/>
      <c r="W6" s="9"/>
      <c r="X6" s="9"/>
      <c r="Y6" s="9"/>
      <c r="Z6" s="9"/>
      <c r="AA6" s="9"/>
      <c r="AB6" s="9"/>
      <c r="AC6" s="10"/>
      <c r="AD6" s="10"/>
    </row>
    <row r="7">
      <c r="A7" s="12"/>
      <c r="B7" s="12"/>
      <c r="C7" s="7" t="str">
        <f>IF(AND(OR(A2 = "System Admin", A2 = "Admin", A2 = "User"), B2 = "Scheduling"), "Scheduling", "")
</f>
        <v/>
      </c>
      <c r="D7" s="8"/>
      <c r="E7" s="8"/>
      <c r="F7" s="8"/>
      <c r="G7" s="8"/>
      <c r="H7" s="8"/>
      <c r="I7" s="8"/>
      <c r="J7" s="9"/>
      <c r="K7" s="9"/>
      <c r="L7" s="9"/>
      <c r="M7" s="9"/>
      <c r="N7" s="9"/>
      <c r="O7" s="9"/>
      <c r="P7" s="9"/>
      <c r="Q7" s="9"/>
      <c r="R7" s="9"/>
      <c r="S7" s="9"/>
      <c r="T7" s="9"/>
      <c r="U7" s="9"/>
      <c r="V7" s="9"/>
      <c r="W7" s="9"/>
      <c r="X7" s="9"/>
      <c r="Y7" s="9"/>
      <c r="Z7" s="9"/>
      <c r="AA7" s="9"/>
      <c r="AB7" s="9"/>
      <c r="AC7" s="10"/>
      <c r="AD7" s="10"/>
    </row>
    <row r="8">
      <c r="A8" s="8"/>
      <c r="B8" s="12"/>
      <c r="C8" s="13" t="str">
        <f>IF(AND(OR(A2 = "System Admin", A2 = "Admin"), OR(B2 = "Admissions", B2 = "Enrollment", B2 = "Scheduling", B2 = "Communication", B2 = "Medical", B2 = "Secure", B2 = "Financial", B2 = "Data", B2 = "Reader", B2 = "Countersign", B2 = "Impersonate")), "Settings &gt; General", "")
</f>
        <v>Settings &gt; General</v>
      </c>
      <c r="D8" s="8"/>
      <c r="E8" s="8"/>
      <c r="F8" s="8"/>
      <c r="G8" s="8"/>
      <c r="H8" s="8"/>
      <c r="I8" s="8"/>
      <c r="J8" s="9"/>
      <c r="K8" s="9"/>
      <c r="L8" s="9"/>
      <c r="M8" s="9"/>
      <c r="N8" s="9"/>
      <c r="O8" s="9"/>
      <c r="P8" s="9"/>
      <c r="Q8" s="9"/>
      <c r="R8" s="9"/>
      <c r="S8" s="9"/>
      <c r="T8" s="9"/>
      <c r="U8" s="9"/>
      <c r="V8" s="9"/>
      <c r="W8" s="9"/>
      <c r="X8" s="9"/>
      <c r="Y8" s="9"/>
      <c r="Z8" s="9"/>
      <c r="AA8" s="9"/>
      <c r="AB8" s="9"/>
      <c r="AC8" s="10"/>
      <c r="AD8" s="10"/>
    </row>
    <row r="9">
      <c r="A9" s="8"/>
      <c r="B9" s="12"/>
      <c r="C9" s="14" t="str">
        <f>IF(AND(OR(A2 = "System Admin", A2 = "Admin"), OR(B2 = "Admissions", B2 = "Enrollment", B2 = "Scheduling", B2 = "Communication", B2 = "Medical", B2 = "Secure", B2 = "Financial", B2 = "Data", B2 = "Reader", B2 = "Countersign", B2 = "Impersonate")), "Settings &gt; Communication", "")
</f>
        <v>Settings &gt; Communication</v>
      </c>
      <c r="D9" s="8"/>
      <c r="E9" s="8"/>
      <c r="F9" s="8"/>
      <c r="G9" s="8"/>
      <c r="H9" s="8"/>
      <c r="I9" s="8"/>
      <c r="J9" s="9"/>
      <c r="K9" s="9"/>
      <c r="L9" s="9"/>
      <c r="M9" s="9"/>
      <c r="N9" s="9"/>
      <c r="O9" s="9"/>
      <c r="P9" s="9"/>
      <c r="Q9" s="9"/>
      <c r="R9" s="9"/>
      <c r="S9" s="9"/>
      <c r="T9" s="9"/>
      <c r="U9" s="9"/>
      <c r="V9" s="9"/>
      <c r="W9" s="9"/>
      <c r="X9" s="9"/>
      <c r="Y9" s="9"/>
      <c r="Z9" s="9"/>
      <c r="AA9" s="9"/>
      <c r="AB9" s="9"/>
      <c r="AC9" s="10"/>
      <c r="AD9" s="10"/>
    </row>
    <row r="10">
      <c r="A10" s="8"/>
      <c r="B10" s="12"/>
      <c r="C10" s="14" t="str">
        <f>IF(AND(OR(A2 = "System Admin", A2 = "Admin"), OR(B2 = "Admissions", B2 = "Enrollment", B2 = "Scheduling", B2 = "Communication", B2 = "Medical", B2 = "Secure", B2 = "Financial", B2 = "Data", B2 = "Reader", B2 = "Countersign", B2 = "Impersonate")), "Settings &gt; Portal", "")</f>
        <v>Settings &gt; Portal</v>
      </c>
      <c r="D10" s="8"/>
      <c r="E10" s="8"/>
      <c r="F10" s="8"/>
      <c r="G10" s="8"/>
      <c r="H10" s="8"/>
      <c r="I10" s="8"/>
      <c r="J10" s="9"/>
      <c r="K10" s="9"/>
      <c r="L10" s="9"/>
      <c r="M10" s="9"/>
      <c r="N10" s="9"/>
      <c r="O10" s="9"/>
      <c r="P10" s="9"/>
      <c r="Q10" s="9"/>
      <c r="R10" s="9"/>
      <c r="S10" s="9"/>
      <c r="T10" s="9"/>
      <c r="U10" s="9"/>
      <c r="V10" s="9"/>
      <c r="W10" s="9"/>
      <c r="X10" s="9"/>
      <c r="Y10" s="9"/>
      <c r="Z10" s="9"/>
      <c r="AA10" s="9"/>
      <c r="AB10" s="9"/>
      <c r="AC10" s="10"/>
      <c r="AD10" s="10"/>
    </row>
    <row r="11">
      <c r="A11" s="8"/>
      <c r="B11" s="8"/>
      <c r="C11" s="14" t="str">
        <f>IF(AND(OR(A2 = "System Admin", A2 = "Admin"), B2 = "Financial"), "Settings &gt; Financial", "")
</f>
        <v/>
      </c>
      <c r="D11" s="8"/>
      <c r="E11" s="8"/>
      <c r="F11" s="9"/>
      <c r="G11" s="9"/>
      <c r="H11" s="9"/>
      <c r="I11" s="9"/>
      <c r="J11" s="9"/>
      <c r="K11" s="9"/>
      <c r="L11" s="9"/>
      <c r="M11" s="9"/>
      <c r="N11" s="9"/>
      <c r="O11" s="9"/>
      <c r="P11" s="9"/>
      <c r="Q11" s="9"/>
      <c r="R11" s="9"/>
      <c r="S11" s="9"/>
      <c r="T11" s="9"/>
      <c r="U11" s="9"/>
      <c r="V11" s="9"/>
      <c r="W11" s="9"/>
      <c r="X11" s="9"/>
      <c r="Y11" s="9"/>
      <c r="Z11" s="9"/>
      <c r="AA11" s="9"/>
      <c r="AB11" s="9"/>
      <c r="AC11" s="10"/>
      <c r="AD11" s="10"/>
    </row>
    <row r="12">
      <c r="A12" s="8"/>
      <c r="B12" s="8"/>
      <c r="C12" s="14" t="str">
        <f>IF(AND(OR(A2 = "System Admin", A2 = "Admin"), OR(B2 = "Admissions", B2 = "Enrollment", B2 = "Scheduling", B2 = "Communication", B2 = "Medical", B2 = "Secure", B2 = "Financial", B2 = "Data", B2 = "Reader", B2 = "Countersign", B2 = "Impersonate")), "Settings &gt; Lottery (only visible if Lottery is enabled on your site)", "")</f>
        <v>Settings &gt; Lottery (only visible if Lottery is enabled on your site)</v>
      </c>
      <c r="D12" s="8"/>
      <c r="E12" s="8"/>
      <c r="F12" s="9"/>
      <c r="G12" s="9"/>
      <c r="H12" s="9"/>
      <c r="I12" s="9"/>
      <c r="J12" s="9"/>
      <c r="K12" s="9"/>
      <c r="L12" s="9"/>
      <c r="M12" s="9"/>
      <c r="N12" s="9"/>
      <c r="O12" s="9"/>
      <c r="P12" s="9"/>
      <c r="Q12" s="9"/>
      <c r="R12" s="9"/>
      <c r="S12" s="9"/>
      <c r="T12" s="9"/>
      <c r="U12" s="9"/>
      <c r="V12" s="9"/>
      <c r="W12" s="9"/>
      <c r="X12" s="9"/>
      <c r="Y12" s="9"/>
      <c r="Z12" s="9"/>
      <c r="AA12" s="9"/>
      <c r="AB12" s="9"/>
      <c r="AC12" s="10"/>
      <c r="AD12" s="10"/>
    </row>
    <row r="13">
      <c r="A13" s="8"/>
      <c r="B13" s="12"/>
      <c r="C13" s="14" t="str">
        <f>IF(AND(OR(A2 = "System Admin", A2 = "Admin"), B2 = "Admissions"), "Settings &gt; Inquiry and Admissions Checklists", "")
</f>
        <v>Settings &gt; Inquiry and Admissions Checklists</v>
      </c>
      <c r="D13" s="8"/>
      <c r="E13" s="8"/>
      <c r="F13" s="8"/>
      <c r="G13" s="8"/>
      <c r="H13" s="8"/>
      <c r="I13" s="8"/>
      <c r="J13" s="9"/>
      <c r="K13" s="9"/>
      <c r="L13" s="9"/>
      <c r="M13" s="9"/>
      <c r="N13" s="9"/>
      <c r="O13" s="9"/>
      <c r="P13" s="9"/>
      <c r="Q13" s="9"/>
      <c r="R13" s="9"/>
      <c r="S13" s="9"/>
      <c r="T13" s="9"/>
      <c r="U13" s="9"/>
      <c r="V13" s="9"/>
      <c r="W13" s="9"/>
      <c r="X13" s="9"/>
      <c r="Y13" s="9"/>
      <c r="Z13" s="9"/>
      <c r="AA13" s="9"/>
      <c r="AB13" s="9"/>
      <c r="AC13" s="10"/>
      <c r="AD13" s="10"/>
    </row>
    <row r="14">
      <c r="A14" s="8"/>
      <c r="B14" s="12"/>
      <c r="C14" s="14" t="str">
        <f>IF(AND(OR(A2 = "System Admin", A2 = "Admin"), B2 = "Enrollment"), "Settings &gt; Enrollment Checklist", "")</f>
        <v/>
      </c>
      <c r="D14" s="8"/>
      <c r="E14" s="8"/>
      <c r="F14" s="8"/>
      <c r="G14" s="8"/>
      <c r="H14" s="8"/>
      <c r="I14" s="8"/>
      <c r="J14" s="9"/>
      <c r="K14" s="9"/>
      <c r="L14" s="9"/>
      <c r="M14" s="9"/>
      <c r="N14" s="9"/>
      <c r="O14" s="9"/>
      <c r="P14" s="9"/>
      <c r="Q14" s="9"/>
      <c r="R14" s="9"/>
      <c r="S14" s="9"/>
      <c r="T14" s="9"/>
      <c r="U14" s="9"/>
      <c r="V14" s="9"/>
      <c r="W14" s="9"/>
      <c r="X14" s="9"/>
      <c r="Y14" s="9"/>
      <c r="Z14" s="9"/>
      <c r="AA14" s="9"/>
      <c r="AB14" s="9"/>
      <c r="AC14" s="10"/>
      <c r="AD14" s="10"/>
    </row>
    <row r="15">
      <c r="A15" s="8"/>
      <c r="B15" s="12"/>
      <c r="C15" s="14" t="str">
        <f>IF(AND(OR(A2 = "System Admin", A2 = "Admin"), B2 = "Data"), "Settings &gt; Fields &amp; Data", "")
</f>
        <v/>
      </c>
      <c r="D15" s="8"/>
      <c r="E15" s="8"/>
      <c r="F15" s="8"/>
      <c r="G15" s="8"/>
      <c r="H15" s="8"/>
      <c r="I15" s="8"/>
      <c r="J15" s="9"/>
      <c r="K15" s="9"/>
      <c r="L15" s="9"/>
      <c r="M15" s="9"/>
      <c r="N15" s="9"/>
      <c r="O15" s="9"/>
      <c r="P15" s="9"/>
      <c r="Q15" s="9"/>
      <c r="R15" s="9"/>
      <c r="S15" s="9"/>
      <c r="T15" s="9"/>
      <c r="U15" s="9"/>
      <c r="V15" s="9"/>
      <c r="W15" s="9"/>
      <c r="X15" s="9"/>
      <c r="Y15" s="9"/>
      <c r="Z15" s="9"/>
      <c r="AA15" s="9"/>
      <c r="AB15" s="9"/>
      <c r="AC15" s="10"/>
      <c r="AD15" s="10"/>
    </row>
    <row r="16">
      <c r="A16" s="8"/>
      <c r="B16" s="8"/>
      <c r="C16" s="14" t="str">
        <f>IF(AND(OR(A2 = "System Admin", A2 = "Admin"), 
        OR(B2 = "Admissions", B2 = "Enrollment", B2 = "Scheduling", 
           B2 = "Communication", B2 = "Medical", B2 = "Secure", 
           B2 = "Financial", B2 = "Data", B2 = "Reader", 
           B2 = "Countersign", B2 = "Impersonate")), 
    "Settings &gt; Forms", "")
</f>
        <v>Settings &gt; Forms</v>
      </c>
      <c r="D16" s="8"/>
      <c r="E16" s="8"/>
      <c r="F16" s="8"/>
      <c r="G16" s="8"/>
      <c r="H16" s="8"/>
      <c r="I16" s="8"/>
      <c r="J16" s="9"/>
      <c r="K16" s="9"/>
      <c r="L16" s="9"/>
      <c r="M16" s="9"/>
      <c r="N16" s="9"/>
      <c r="O16" s="9"/>
      <c r="P16" s="9"/>
      <c r="Q16" s="9"/>
      <c r="R16" s="9"/>
      <c r="S16" s="9"/>
      <c r="T16" s="9"/>
      <c r="U16" s="9"/>
      <c r="V16" s="9"/>
      <c r="W16" s="9"/>
      <c r="X16" s="9"/>
      <c r="Y16" s="9"/>
      <c r="Z16" s="9"/>
      <c r="AA16" s="9"/>
      <c r="AB16" s="9"/>
      <c r="AC16" s="10"/>
      <c r="AD16" s="10"/>
    </row>
    <row r="17">
      <c r="A17" s="8"/>
      <c r="B17" s="8"/>
      <c r="C17" s="14" t="str">
        <f>IF(AND(OR(A2 = "System Admin", A2 = "Admin", A2 = "User"), 
        OR(B2 = "Admissions", B2 = "Enrollment", B2 = "Scheduling", 
           B2 = "Communication", B2 = "Medical", B2 = "Secure", 
           B2 = "Financial", B2 = "Data", B2 = "Reader", 
           B2 = "Countersign", B2 = "Impersonate")), 
    "Contact Record Summary Tab with Inquiry Checklist only. (You need Admissions or Enrollment Permssion to see those checklists).", "")
</f>
        <v>Contact Record Summary Tab with Inquiry Checklist only. (You need Admissions or Enrollment Permssion to see those checklists).</v>
      </c>
      <c r="D17" s="8"/>
      <c r="E17" s="8"/>
      <c r="F17" s="8"/>
      <c r="G17" s="8"/>
      <c r="H17" s="8"/>
      <c r="I17" s="8"/>
      <c r="J17" s="9"/>
      <c r="K17" s="9"/>
      <c r="L17" s="9"/>
      <c r="M17" s="9"/>
      <c r="N17" s="9"/>
      <c r="O17" s="9"/>
      <c r="P17" s="9"/>
      <c r="Q17" s="9"/>
      <c r="R17" s="9"/>
      <c r="S17" s="9"/>
      <c r="T17" s="9"/>
      <c r="U17" s="9"/>
      <c r="V17" s="9"/>
      <c r="W17" s="9"/>
      <c r="X17" s="9"/>
      <c r="Y17" s="9"/>
      <c r="Z17" s="9"/>
      <c r="AA17" s="9"/>
      <c r="AB17" s="9"/>
      <c r="AC17" s="10"/>
      <c r="AD17" s="10"/>
    </row>
    <row r="18">
      <c r="A18" s="8"/>
      <c r="B18" s="8"/>
      <c r="C18" s="14" t="str">
        <f>IF(AND(OR(A2 = "System Admin", A2 = "Admin", A2 = "User"), B2 = "Admissions"), "Contact Record Summary Tab (with Inquiry and Applicant Checklist)", "")
</f>
        <v>Contact Record Summary Tab (with Inquiry and Applicant Checklist)</v>
      </c>
      <c r="D18" s="8"/>
      <c r="E18" s="8"/>
      <c r="F18" s="8"/>
      <c r="G18" s="8"/>
      <c r="H18" s="8"/>
      <c r="I18" s="8"/>
      <c r="J18" s="9"/>
      <c r="K18" s="9"/>
      <c r="L18" s="9"/>
      <c r="M18" s="9"/>
      <c r="N18" s="9"/>
      <c r="O18" s="9"/>
      <c r="P18" s="9"/>
      <c r="Q18" s="9"/>
      <c r="R18" s="9"/>
      <c r="S18" s="9"/>
      <c r="T18" s="9"/>
      <c r="U18" s="9"/>
      <c r="V18" s="9"/>
      <c r="W18" s="9"/>
      <c r="X18" s="9"/>
      <c r="Y18" s="9"/>
      <c r="Z18" s="9"/>
      <c r="AA18" s="9"/>
      <c r="AB18" s="9"/>
      <c r="AC18" s="10"/>
      <c r="AD18" s="10"/>
    </row>
    <row r="19">
      <c r="A19" s="8"/>
      <c r="B19" s="8"/>
      <c r="C19" s="14" t="str">
        <f>IF(AND(OR(A2 = "System Admin", A2 = "Admin", A2 = "User"), B2 = "Enrollment"), "Contact Record Summary Tab (with Inquiry and Enrollment Checklist)", "")
</f>
        <v/>
      </c>
      <c r="D19" s="8"/>
      <c r="E19" s="8"/>
      <c r="F19" s="8"/>
      <c r="G19" s="8"/>
      <c r="H19" s="8"/>
      <c r="I19" s="8"/>
      <c r="J19" s="9"/>
      <c r="K19" s="9"/>
      <c r="L19" s="9"/>
      <c r="M19" s="9"/>
      <c r="N19" s="9"/>
      <c r="O19" s="9"/>
      <c r="P19" s="9"/>
      <c r="Q19" s="9"/>
      <c r="R19" s="9"/>
      <c r="S19" s="9"/>
      <c r="T19" s="9"/>
      <c r="U19" s="9"/>
      <c r="V19" s="9"/>
      <c r="W19" s="9"/>
      <c r="X19" s="9"/>
      <c r="Y19" s="9"/>
      <c r="Z19" s="9"/>
      <c r="AA19" s="9"/>
      <c r="AB19" s="9"/>
      <c r="AC19" s="10"/>
      <c r="AD19" s="10"/>
    </row>
    <row r="20">
      <c r="A20" s="8"/>
      <c r="B20" s="8"/>
      <c r="C20" s="14" t="str">
        <f>IF(AND(OR(A2 = "System Admin", A2 = "Admin", A2 = "User"), 
        OR(B2 = "Admissions", B2 = "Enrollment", B2 = "Scheduling", 
           B2 = "Communication", B2 = "Medical", B2 = "Secure", 
           B2 = "Financial", B2 = "Data", B2 = "Reader", 
           B2 = "Countersign", B2 = "Impersonate")), 
    "Contact Record Personal Tab", "")
</f>
        <v>Contact Record Personal Tab</v>
      </c>
      <c r="D20" s="6"/>
      <c r="E20" s="8"/>
      <c r="F20" s="8"/>
      <c r="G20" s="8"/>
      <c r="H20" s="8"/>
      <c r="I20" s="8"/>
      <c r="J20" s="9"/>
      <c r="K20" s="9"/>
      <c r="L20" s="9"/>
      <c r="M20" s="9"/>
      <c r="N20" s="9"/>
      <c r="O20" s="9"/>
      <c r="P20" s="9"/>
      <c r="Q20" s="9"/>
      <c r="R20" s="9"/>
      <c r="S20" s="9"/>
      <c r="T20" s="9"/>
      <c r="U20" s="9"/>
      <c r="V20" s="9"/>
      <c r="W20" s="9"/>
      <c r="X20" s="9"/>
      <c r="Y20" s="9"/>
      <c r="Z20" s="9"/>
      <c r="AA20" s="9"/>
      <c r="AB20" s="9"/>
      <c r="AC20" s="10"/>
      <c r="AD20" s="10"/>
    </row>
    <row r="21">
      <c r="A21" s="8"/>
      <c r="B21" s="8"/>
      <c r="C21" s="14" t="str">
        <f>IF(AND(OR(A2 = "System Admin", A2 = "Admin", A2 = "User"), B2 = "Admissions"), "Contact Record Admissions Tab", "")
</f>
        <v>Contact Record Admissions Tab</v>
      </c>
      <c r="D21" s="8"/>
      <c r="E21" s="8"/>
      <c r="F21" s="8"/>
      <c r="G21" s="8"/>
      <c r="H21" s="8"/>
      <c r="I21" s="8"/>
      <c r="J21" s="9"/>
      <c r="K21" s="9"/>
      <c r="L21" s="9"/>
      <c r="M21" s="9"/>
      <c r="N21" s="9"/>
      <c r="O21" s="9"/>
      <c r="P21" s="9"/>
      <c r="Q21" s="9"/>
      <c r="R21" s="9"/>
      <c r="S21" s="9"/>
      <c r="T21" s="9"/>
      <c r="U21" s="9"/>
      <c r="V21" s="9"/>
      <c r="W21" s="9"/>
      <c r="X21" s="9"/>
      <c r="Y21" s="9"/>
      <c r="Z21" s="9"/>
      <c r="AA21" s="9"/>
      <c r="AB21" s="9"/>
      <c r="AC21" s="10"/>
      <c r="AD21" s="10"/>
    </row>
    <row r="22">
      <c r="A22" s="8"/>
      <c r="B22" s="8"/>
      <c r="C22" s="14" t="str">
        <f>IF(AND(A2 = "System Admin", 
        OR(B2 = "Admissions", B2 = "Enrollment", B2 = "Scheduling", B2 = "Communication", 
           B2 = "Medical", B2 = "Secure", B2 = "Financial", B2 = "Data", B2 = "Reader", 
           B2 = "Countersign", B2 = "Impersonate")), 
    "Contact Record Review Tab",
 IF(AND(OR(A2 = "Admin", A2 = "User", A2 = "Limited User"), B2 = "Reader"), 
    "Contact Record Review Tab", ""))
</f>
        <v>Contact Record Review Tab</v>
      </c>
      <c r="D22" s="6"/>
      <c r="E22" s="8"/>
      <c r="F22" s="8"/>
      <c r="G22" s="8"/>
      <c r="H22" s="8"/>
      <c r="I22" s="8"/>
      <c r="J22" s="9"/>
      <c r="K22" s="9"/>
      <c r="L22" s="9"/>
      <c r="M22" s="9"/>
      <c r="N22" s="9"/>
      <c r="O22" s="9"/>
      <c r="P22" s="9"/>
      <c r="Q22" s="9"/>
      <c r="R22" s="9"/>
      <c r="S22" s="9"/>
      <c r="T22" s="9"/>
      <c r="U22" s="9"/>
      <c r="V22" s="9"/>
      <c r="W22" s="9"/>
      <c r="X22" s="9"/>
      <c r="Y22" s="9"/>
      <c r="Z22" s="9"/>
      <c r="AA22" s="9"/>
      <c r="AB22" s="9"/>
      <c r="AC22" s="10"/>
      <c r="AD22" s="10"/>
    </row>
    <row r="23">
      <c r="A23" s="8"/>
      <c r="B23" s="8"/>
      <c r="C23" s="14" t="str">
        <f>IF(AND(OR(A2 = "System Admin", A2 = "Admin", A2 = "User"), B2 = "Enrollment"), "Contact Record Enrollment Tab", "")
</f>
        <v/>
      </c>
      <c r="D23" s="6"/>
      <c r="E23" s="8"/>
      <c r="F23" s="9"/>
      <c r="G23" s="9"/>
      <c r="H23" s="9"/>
      <c r="I23" s="9"/>
      <c r="J23" s="9"/>
      <c r="K23" s="9"/>
      <c r="L23" s="9"/>
      <c r="M23" s="9"/>
      <c r="N23" s="9"/>
      <c r="O23" s="9"/>
      <c r="P23" s="9"/>
      <c r="Q23" s="9"/>
      <c r="R23" s="9"/>
      <c r="S23" s="9"/>
      <c r="T23" s="9"/>
      <c r="U23" s="9"/>
      <c r="V23" s="9"/>
      <c r="W23" s="9"/>
      <c r="X23" s="9"/>
      <c r="Y23" s="9"/>
      <c r="Z23" s="9"/>
      <c r="AA23" s="9"/>
      <c r="AB23" s="9"/>
      <c r="AC23" s="10"/>
      <c r="AD23" s="10"/>
    </row>
    <row r="24">
      <c r="A24" s="8"/>
      <c r="B24" s="8"/>
      <c r="C24" s="14" t="str">
        <f>IF(AND(OR(A2 = "System Admin", A2 = "Admin", A2 = "User"), 
        OR(B2 = "Admissions", B2 = "Enrollment", B2 = "Scheduling", 
           B2 = "Communication", B2 = "Medical", B2 = "Secure", 
           B2 = "Financial", B2 = "Data", B2 = "Reader", 
           B2 = "Countersign", B2 = "Impersonate")), 
    "Contact Record Household Tab", "")
</f>
        <v>Contact Record Household Tab</v>
      </c>
      <c r="D24" s="6"/>
      <c r="E24" s="8"/>
      <c r="F24" s="8"/>
      <c r="G24" s="8"/>
      <c r="H24" s="8"/>
      <c r="I24" s="8"/>
      <c r="J24" s="9"/>
      <c r="K24" s="9"/>
      <c r="L24" s="9"/>
      <c r="M24" s="9"/>
      <c r="N24" s="9"/>
      <c r="O24" s="9"/>
      <c r="P24" s="9"/>
      <c r="Q24" s="9"/>
      <c r="R24" s="9"/>
      <c r="S24" s="9"/>
      <c r="T24" s="9"/>
      <c r="U24" s="9"/>
      <c r="V24" s="9"/>
      <c r="W24" s="9"/>
      <c r="X24" s="9"/>
      <c r="Y24" s="9"/>
      <c r="Z24" s="9"/>
      <c r="AA24" s="9"/>
      <c r="AB24" s="9"/>
      <c r="AC24" s="10"/>
      <c r="AD24" s="10"/>
    </row>
    <row r="25">
      <c r="A25" s="8"/>
      <c r="B25" s="8"/>
      <c r="C25" s="14" t="str">
        <f>IF(AND(A2 = "System Admin", 
        OR(B2 = "Admissions", B2 = "Enrollment", B2 = "Scheduling", 
           B2 = "Communication", B2 = "Medical", B2 = "Secure", 
           B2 = "Financial", B2 = "Data", B2 = "Reader", 
           B2 = "Countersign", B2 = "Impersonate")), 
    "Settings &gt; Portal &gt; Admin Portal Content", "")
</f>
        <v>Settings &gt; Portal &gt; Admin Portal Content</v>
      </c>
      <c r="D25" s="8"/>
      <c r="E25" s="8"/>
      <c r="F25" s="8"/>
      <c r="G25" s="8"/>
      <c r="H25" s="8"/>
      <c r="I25" s="8"/>
      <c r="J25" s="9"/>
      <c r="K25" s="9"/>
      <c r="L25" s="9"/>
      <c r="M25" s="9"/>
      <c r="N25" s="9"/>
      <c r="O25" s="9"/>
      <c r="P25" s="9"/>
      <c r="Q25" s="9"/>
      <c r="R25" s="9"/>
      <c r="S25" s="9"/>
      <c r="T25" s="9"/>
      <c r="U25" s="9"/>
      <c r="V25" s="9"/>
      <c r="W25" s="9"/>
      <c r="X25" s="9"/>
      <c r="Y25" s="9"/>
      <c r="Z25" s="9"/>
      <c r="AA25" s="9"/>
      <c r="AB25" s="9"/>
      <c r="AC25" s="10"/>
      <c r="AD25" s="10"/>
    </row>
    <row r="26">
      <c r="A26" s="8"/>
      <c r="B26" s="8"/>
      <c r="C26" s="14" t="str">
        <f>IF(AND(A2 = "System Admin", B2 = "Financial"), "Setting &gt; Financial &gt; Payments", "")
</f>
        <v/>
      </c>
      <c r="D26" s="8"/>
      <c r="E26" s="8"/>
      <c r="F26" s="8"/>
      <c r="G26" s="8"/>
      <c r="H26" s="8"/>
      <c r="I26" s="8"/>
      <c r="J26" s="9"/>
      <c r="K26" s="9"/>
      <c r="L26" s="9"/>
      <c r="M26" s="9"/>
      <c r="N26" s="9"/>
      <c r="O26" s="9"/>
      <c r="P26" s="9"/>
      <c r="Q26" s="9"/>
      <c r="R26" s="9"/>
      <c r="S26" s="9"/>
      <c r="T26" s="9"/>
      <c r="U26" s="9"/>
      <c r="V26" s="9"/>
      <c r="W26" s="9"/>
      <c r="X26" s="9"/>
      <c r="Y26" s="9"/>
      <c r="Z26" s="9"/>
      <c r="AA26" s="9"/>
      <c r="AB26" s="9"/>
      <c r="AC26" s="10"/>
      <c r="AD26" s="10"/>
    </row>
    <row r="27">
      <c r="A27" s="8"/>
      <c r="B27" s="8"/>
      <c r="C27" s="15"/>
      <c r="D27" s="8"/>
      <c r="E27" s="8"/>
      <c r="F27" s="8"/>
      <c r="G27" s="8"/>
      <c r="H27" s="8"/>
      <c r="I27" s="8"/>
      <c r="J27" s="9"/>
      <c r="K27" s="9"/>
      <c r="L27" s="9"/>
      <c r="M27" s="9"/>
      <c r="N27" s="9"/>
      <c r="O27" s="9"/>
      <c r="P27" s="9"/>
      <c r="Q27" s="9"/>
      <c r="R27" s="9"/>
      <c r="S27" s="9"/>
      <c r="T27" s="9"/>
      <c r="U27" s="9"/>
      <c r="V27" s="9"/>
      <c r="W27" s="9"/>
      <c r="X27" s="9"/>
      <c r="Y27" s="9"/>
      <c r="Z27" s="9"/>
      <c r="AA27" s="9"/>
      <c r="AB27" s="9"/>
      <c r="AC27" s="10"/>
      <c r="AD27" s="10"/>
    </row>
    <row r="28">
      <c r="A28" s="16"/>
      <c r="B28" s="16"/>
      <c r="C28" s="17" t="s">
        <v>5</v>
      </c>
      <c r="D28" s="16"/>
      <c r="E28" s="16"/>
      <c r="F28" s="16"/>
      <c r="G28" s="16"/>
      <c r="H28" s="16"/>
      <c r="I28" s="16"/>
      <c r="J28" s="18"/>
      <c r="K28" s="18"/>
      <c r="L28" s="18"/>
      <c r="M28" s="18"/>
      <c r="N28" s="18"/>
      <c r="O28" s="18"/>
      <c r="P28" s="18"/>
      <c r="Q28" s="18"/>
      <c r="R28" s="18"/>
      <c r="S28" s="18"/>
      <c r="T28" s="18"/>
      <c r="U28" s="18"/>
      <c r="V28" s="18"/>
      <c r="W28" s="18"/>
      <c r="X28" s="18"/>
      <c r="Y28" s="18"/>
      <c r="Z28" s="18"/>
      <c r="AA28" s="18"/>
      <c r="AB28" s="18"/>
      <c r="AC28" s="19"/>
      <c r="AD28" s="19"/>
    </row>
    <row r="29">
      <c r="A29" s="8"/>
      <c r="B29" s="8"/>
      <c r="C29" s="20" t="s">
        <v>14</v>
      </c>
      <c r="D29" s="8"/>
      <c r="E29" s="8"/>
      <c r="F29" s="8"/>
      <c r="G29" s="8"/>
      <c r="H29" s="8"/>
      <c r="I29" s="8"/>
      <c r="J29" s="9"/>
      <c r="K29" s="9"/>
      <c r="L29" s="9"/>
      <c r="M29" s="9"/>
      <c r="N29" s="9"/>
      <c r="O29" s="9"/>
      <c r="P29" s="9"/>
      <c r="Q29" s="9"/>
      <c r="R29" s="9"/>
      <c r="S29" s="9"/>
      <c r="T29" s="9"/>
      <c r="U29" s="9"/>
      <c r="V29" s="9"/>
      <c r="W29" s="9"/>
      <c r="X29" s="9"/>
      <c r="Y29" s="9"/>
      <c r="Z29" s="9"/>
      <c r="AA29" s="9"/>
      <c r="AB29" s="9"/>
      <c r="AC29" s="10"/>
      <c r="AD29" s="10"/>
    </row>
    <row r="30">
      <c r="A30" s="8"/>
      <c r="B30" s="8"/>
      <c r="C30" s="15"/>
      <c r="D30" s="8"/>
      <c r="E30" s="8"/>
      <c r="F30" s="8"/>
      <c r="G30" s="8"/>
      <c r="H30" s="8"/>
      <c r="I30" s="8"/>
      <c r="J30" s="9"/>
      <c r="K30" s="9"/>
      <c r="L30" s="9"/>
      <c r="M30" s="9"/>
      <c r="N30" s="9"/>
      <c r="O30" s="9"/>
      <c r="P30" s="9"/>
      <c r="Q30" s="9"/>
      <c r="R30" s="9"/>
      <c r="S30" s="9"/>
      <c r="T30" s="9"/>
      <c r="U30" s="9"/>
      <c r="V30" s="9"/>
      <c r="W30" s="9"/>
      <c r="X30" s="9"/>
      <c r="Y30" s="9"/>
      <c r="Z30" s="9"/>
      <c r="AA30" s="9"/>
      <c r="AB30" s="9"/>
      <c r="AC30" s="10"/>
      <c r="AD30" s="10"/>
    </row>
    <row r="31">
      <c r="A31" s="8"/>
      <c r="B31" s="8"/>
      <c r="C31" s="21" t="s">
        <v>15</v>
      </c>
      <c r="D31" s="8"/>
      <c r="E31" s="8"/>
      <c r="F31" s="8"/>
      <c r="G31" s="8"/>
      <c r="H31" s="8"/>
      <c r="I31" s="8"/>
      <c r="J31" s="9"/>
      <c r="K31" s="9"/>
      <c r="L31" s="9"/>
      <c r="M31" s="9"/>
      <c r="N31" s="9"/>
      <c r="O31" s="9"/>
      <c r="P31" s="9"/>
      <c r="Q31" s="9"/>
      <c r="R31" s="9"/>
      <c r="S31" s="9"/>
      <c r="T31" s="9"/>
      <c r="U31" s="9"/>
      <c r="V31" s="9"/>
      <c r="W31" s="9"/>
      <c r="X31" s="9"/>
      <c r="Y31" s="9"/>
      <c r="Z31" s="9"/>
      <c r="AA31" s="9"/>
      <c r="AB31" s="9"/>
      <c r="AC31" s="10"/>
      <c r="AD31" s="10"/>
    </row>
    <row r="32">
      <c r="A32" s="8"/>
      <c r="B32" s="8"/>
      <c r="C32" s="8"/>
      <c r="D32" s="8"/>
      <c r="E32" s="8"/>
      <c r="F32" s="8"/>
      <c r="G32" s="8"/>
      <c r="H32" s="8"/>
      <c r="I32" s="8"/>
      <c r="J32" s="9"/>
      <c r="K32" s="9"/>
      <c r="L32" s="9"/>
      <c r="M32" s="9"/>
      <c r="N32" s="9"/>
      <c r="O32" s="9"/>
      <c r="P32" s="9"/>
      <c r="Q32" s="9"/>
      <c r="R32" s="9"/>
      <c r="S32" s="9"/>
      <c r="T32" s="9"/>
      <c r="U32" s="9"/>
      <c r="V32" s="9"/>
      <c r="W32" s="9"/>
      <c r="X32" s="9"/>
      <c r="Y32" s="9"/>
      <c r="Z32" s="9"/>
      <c r="AA32" s="9"/>
      <c r="AB32" s="9"/>
      <c r="AC32" s="10"/>
      <c r="AD32" s="10"/>
    </row>
    <row r="33">
      <c r="A33" s="8"/>
      <c r="B33" s="8"/>
      <c r="C33" s="8"/>
      <c r="D33" s="8"/>
      <c r="E33" s="8"/>
      <c r="F33" s="8"/>
      <c r="G33" s="8"/>
      <c r="H33" s="8"/>
      <c r="I33" s="8"/>
      <c r="J33" s="9"/>
      <c r="K33" s="9"/>
      <c r="L33" s="9"/>
      <c r="M33" s="9"/>
      <c r="N33" s="9"/>
      <c r="O33" s="9"/>
      <c r="P33" s="9"/>
      <c r="Q33" s="9"/>
      <c r="R33" s="9"/>
      <c r="S33" s="9"/>
      <c r="T33" s="9"/>
      <c r="U33" s="9"/>
      <c r="V33" s="9"/>
      <c r="W33" s="9"/>
      <c r="X33" s="9"/>
      <c r="Y33" s="9"/>
      <c r="Z33" s="9"/>
      <c r="AA33" s="9"/>
      <c r="AB33" s="9"/>
      <c r="AC33" s="10"/>
      <c r="AD33" s="10"/>
    </row>
    <row r="34">
      <c r="A34" s="8"/>
      <c r="B34" s="8"/>
      <c r="C34" s="8"/>
      <c r="D34" s="8"/>
      <c r="E34" s="8"/>
      <c r="F34" s="8"/>
      <c r="G34" s="8"/>
      <c r="H34" s="8"/>
      <c r="I34" s="8"/>
      <c r="J34" s="9"/>
      <c r="K34" s="9"/>
      <c r="L34" s="9"/>
      <c r="M34" s="9"/>
      <c r="N34" s="9"/>
      <c r="O34" s="9"/>
      <c r="P34" s="9"/>
      <c r="Q34" s="9"/>
      <c r="R34" s="9"/>
      <c r="S34" s="9"/>
      <c r="T34" s="9"/>
      <c r="U34" s="9"/>
      <c r="V34" s="9"/>
      <c r="W34" s="9"/>
      <c r="X34" s="9"/>
      <c r="Y34" s="9"/>
      <c r="Z34" s="9"/>
      <c r="AA34" s="9"/>
      <c r="AB34" s="9"/>
      <c r="AC34" s="10"/>
      <c r="AD34" s="10"/>
    </row>
    <row r="35">
      <c r="A35" s="22"/>
      <c r="B35" s="22"/>
      <c r="C35" s="22"/>
      <c r="D35" s="22"/>
      <c r="E35" s="22"/>
      <c r="F35" s="22"/>
      <c r="G35" s="22"/>
      <c r="H35" s="22"/>
      <c r="I35" s="22"/>
      <c r="J35" s="23"/>
      <c r="K35" s="23"/>
      <c r="L35" s="23"/>
      <c r="M35" s="23"/>
      <c r="N35" s="23"/>
      <c r="O35" s="23"/>
      <c r="P35" s="23"/>
      <c r="Q35" s="23"/>
      <c r="R35" s="23"/>
      <c r="S35" s="23"/>
      <c r="T35" s="23"/>
      <c r="U35" s="23"/>
      <c r="V35" s="23"/>
      <c r="W35" s="23"/>
      <c r="X35" s="23"/>
      <c r="Y35" s="23"/>
      <c r="Z35" s="23"/>
      <c r="AA35" s="23"/>
      <c r="AB35" s="23"/>
    </row>
    <row r="36">
      <c r="A36" s="22"/>
      <c r="B36" s="22"/>
      <c r="C36" s="22"/>
      <c r="D36" s="22"/>
      <c r="E36" s="22"/>
      <c r="F36" s="23"/>
      <c r="G36" s="23"/>
      <c r="H36" s="23"/>
      <c r="I36" s="23"/>
      <c r="J36" s="23"/>
      <c r="K36" s="23"/>
      <c r="L36" s="23"/>
      <c r="M36" s="23"/>
      <c r="N36" s="23"/>
      <c r="O36" s="23"/>
      <c r="P36" s="23"/>
      <c r="Q36" s="23"/>
      <c r="R36" s="23"/>
      <c r="S36" s="23"/>
      <c r="T36" s="23"/>
      <c r="U36" s="23"/>
      <c r="V36" s="23"/>
      <c r="W36" s="23"/>
      <c r="X36" s="23"/>
      <c r="Y36" s="23"/>
      <c r="Z36" s="23"/>
      <c r="AA36" s="23"/>
      <c r="AB36" s="23"/>
    </row>
    <row r="37">
      <c r="A37" s="22"/>
      <c r="B37" s="22"/>
      <c r="C37" s="22"/>
      <c r="D37" s="22"/>
      <c r="E37" s="22"/>
      <c r="F37" s="23"/>
      <c r="G37" s="23"/>
      <c r="H37" s="23"/>
      <c r="I37" s="23"/>
      <c r="J37" s="23"/>
      <c r="K37" s="23"/>
      <c r="L37" s="23"/>
      <c r="M37" s="23"/>
      <c r="N37" s="23"/>
      <c r="O37" s="23"/>
      <c r="P37" s="23"/>
      <c r="Q37" s="23"/>
      <c r="R37" s="23"/>
      <c r="S37" s="23"/>
      <c r="T37" s="23"/>
      <c r="U37" s="23"/>
      <c r="V37" s="23"/>
      <c r="W37" s="23"/>
      <c r="X37" s="23"/>
      <c r="Y37" s="23"/>
      <c r="Z37" s="23"/>
      <c r="AA37" s="23"/>
      <c r="AB37" s="23"/>
    </row>
    <row r="38">
      <c r="A38" s="22"/>
      <c r="B38" s="22"/>
      <c r="C38" s="22"/>
      <c r="D38" s="22"/>
      <c r="E38" s="22"/>
      <c r="F38" s="23"/>
      <c r="G38" s="23"/>
      <c r="H38" s="23"/>
      <c r="I38" s="23"/>
      <c r="J38" s="23"/>
      <c r="K38" s="23"/>
      <c r="L38" s="23"/>
      <c r="M38" s="23"/>
      <c r="N38" s="23"/>
      <c r="O38" s="23"/>
      <c r="P38" s="23"/>
      <c r="Q38" s="23"/>
      <c r="R38" s="23"/>
      <c r="S38" s="23"/>
      <c r="T38" s="23"/>
      <c r="U38" s="23"/>
      <c r="V38" s="23"/>
      <c r="W38" s="23"/>
      <c r="X38" s="23"/>
      <c r="Y38" s="23"/>
      <c r="Z38" s="23"/>
      <c r="AA38" s="23"/>
      <c r="AB38" s="23"/>
    </row>
    <row r="39">
      <c r="A39" s="22"/>
      <c r="B39" s="22"/>
      <c r="C39" s="22"/>
      <c r="D39" s="22"/>
      <c r="E39" s="22"/>
      <c r="F39" s="23"/>
      <c r="G39" s="23"/>
      <c r="H39" s="23"/>
      <c r="I39" s="23"/>
      <c r="J39" s="23"/>
      <c r="K39" s="23"/>
      <c r="L39" s="23"/>
      <c r="M39" s="23"/>
      <c r="N39" s="23"/>
      <c r="O39" s="23"/>
      <c r="P39" s="23"/>
      <c r="Q39" s="23"/>
      <c r="R39" s="23"/>
      <c r="S39" s="23"/>
      <c r="T39" s="23"/>
      <c r="U39" s="23"/>
      <c r="V39" s="23"/>
      <c r="W39" s="23"/>
      <c r="X39" s="23"/>
      <c r="Y39" s="23"/>
      <c r="Z39" s="23"/>
      <c r="AA39" s="23"/>
      <c r="AB39" s="23"/>
    </row>
    <row r="40">
      <c r="A40" s="22"/>
      <c r="B40" s="22"/>
      <c r="C40" s="22"/>
      <c r="D40" s="22"/>
      <c r="E40" s="22"/>
      <c r="F40" s="23"/>
      <c r="G40" s="23"/>
      <c r="H40" s="23"/>
      <c r="I40" s="23"/>
      <c r="J40" s="23"/>
      <c r="K40" s="23"/>
      <c r="L40" s="23"/>
      <c r="M40" s="23"/>
      <c r="N40" s="23"/>
      <c r="O40" s="23"/>
      <c r="P40" s="23"/>
      <c r="Q40" s="23"/>
      <c r="R40" s="23"/>
      <c r="S40" s="23"/>
      <c r="T40" s="23"/>
      <c r="U40" s="23"/>
      <c r="V40" s="23"/>
      <c r="W40" s="23"/>
      <c r="X40" s="23"/>
      <c r="Y40" s="23"/>
      <c r="Z40" s="23"/>
      <c r="AA40" s="23"/>
      <c r="AB40" s="23"/>
    </row>
    <row r="41">
      <c r="A41" s="22"/>
      <c r="B41" s="22"/>
      <c r="C41" s="22"/>
      <c r="D41" s="22"/>
      <c r="E41" s="22"/>
      <c r="F41" s="23"/>
      <c r="G41" s="23"/>
      <c r="H41" s="23"/>
      <c r="I41" s="23"/>
      <c r="J41" s="23"/>
      <c r="K41" s="23"/>
      <c r="L41" s="23"/>
      <c r="M41" s="23"/>
      <c r="N41" s="23"/>
      <c r="O41" s="23"/>
      <c r="P41" s="23"/>
      <c r="Q41" s="23"/>
      <c r="R41" s="23"/>
      <c r="S41" s="23"/>
      <c r="T41" s="23"/>
      <c r="U41" s="23"/>
      <c r="V41" s="23"/>
      <c r="W41" s="23"/>
      <c r="X41" s="23"/>
      <c r="Y41" s="23"/>
      <c r="Z41" s="23"/>
      <c r="AA41" s="23"/>
      <c r="AB41" s="23"/>
    </row>
    <row r="42">
      <c r="A42" s="22"/>
      <c r="B42" s="22"/>
      <c r="C42" s="22"/>
      <c r="D42" s="22"/>
      <c r="E42" s="22"/>
      <c r="F42" s="23"/>
      <c r="G42" s="23"/>
      <c r="H42" s="23"/>
      <c r="I42" s="23"/>
      <c r="J42" s="23"/>
      <c r="K42" s="23"/>
      <c r="L42" s="23"/>
      <c r="M42" s="23"/>
      <c r="N42" s="23"/>
      <c r="O42" s="23"/>
      <c r="P42" s="23"/>
      <c r="Q42" s="23"/>
      <c r="R42" s="23"/>
      <c r="S42" s="23"/>
      <c r="T42" s="23"/>
      <c r="U42" s="23"/>
      <c r="V42" s="23"/>
      <c r="W42" s="23"/>
      <c r="X42" s="23"/>
      <c r="Y42" s="23"/>
      <c r="Z42" s="23"/>
      <c r="AA42" s="23"/>
      <c r="AB42" s="23"/>
    </row>
    <row r="43">
      <c r="A43" s="22"/>
      <c r="B43" s="22"/>
      <c r="C43" s="22"/>
      <c r="D43" s="22"/>
      <c r="E43" s="22"/>
      <c r="F43" s="23"/>
      <c r="G43" s="23"/>
      <c r="H43" s="23"/>
      <c r="I43" s="23"/>
      <c r="J43" s="23"/>
      <c r="K43" s="23"/>
      <c r="L43" s="23"/>
      <c r="M43" s="23"/>
      <c r="N43" s="23"/>
      <c r="O43" s="23"/>
      <c r="P43" s="23"/>
      <c r="Q43" s="23"/>
      <c r="R43" s="23"/>
      <c r="S43" s="23"/>
      <c r="T43" s="23"/>
      <c r="U43" s="23"/>
      <c r="V43" s="23"/>
      <c r="W43" s="23"/>
      <c r="X43" s="23"/>
      <c r="Y43" s="23"/>
      <c r="Z43" s="23"/>
      <c r="AA43" s="23"/>
      <c r="AB43" s="23"/>
    </row>
    <row r="44">
      <c r="A44" s="22"/>
      <c r="B44" s="22"/>
      <c r="C44" s="22"/>
      <c r="D44" s="22"/>
      <c r="E44" s="22"/>
      <c r="F44" s="23"/>
      <c r="G44" s="23"/>
      <c r="H44" s="23"/>
      <c r="I44" s="23"/>
      <c r="J44" s="23"/>
      <c r="K44" s="23"/>
      <c r="L44" s="23"/>
      <c r="M44" s="23"/>
      <c r="N44" s="23"/>
      <c r="O44" s="23"/>
      <c r="P44" s="23"/>
      <c r="Q44" s="23"/>
      <c r="R44" s="23"/>
      <c r="S44" s="23"/>
      <c r="T44" s="23"/>
      <c r="U44" s="23"/>
      <c r="V44" s="23"/>
      <c r="W44" s="23"/>
      <c r="X44" s="23"/>
      <c r="Y44" s="23"/>
      <c r="Z44" s="23"/>
      <c r="AA44" s="23"/>
      <c r="AB44" s="23"/>
    </row>
    <row r="45">
      <c r="A45" s="22"/>
      <c r="B45" s="22"/>
      <c r="C45" s="22"/>
      <c r="D45" s="22"/>
      <c r="E45" s="22"/>
      <c r="F45" s="23"/>
      <c r="G45" s="23"/>
      <c r="H45" s="23"/>
      <c r="I45" s="23"/>
      <c r="J45" s="23"/>
      <c r="K45" s="23"/>
      <c r="L45" s="23"/>
      <c r="M45" s="23"/>
      <c r="N45" s="23"/>
      <c r="O45" s="23"/>
      <c r="P45" s="23"/>
      <c r="Q45" s="23"/>
      <c r="R45" s="23"/>
      <c r="S45" s="23"/>
      <c r="T45" s="23"/>
      <c r="U45" s="23"/>
      <c r="V45" s="23"/>
      <c r="W45" s="23"/>
      <c r="X45" s="23"/>
      <c r="Y45" s="23"/>
      <c r="Z45" s="23"/>
      <c r="AA45" s="23"/>
      <c r="AB45" s="23"/>
    </row>
    <row r="46">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row>
    <row r="363">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row>
    <row r="364">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row>
    <row r="36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row>
    <row r="366">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row>
    <row r="367">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row>
    <row r="368">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row>
    <row r="369">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row>
    <row r="370">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row>
    <row r="37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row>
    <row r="37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row>
    <row r="373">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row>
    <row r="374">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row>
    <row r="37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row>
    <row r="376">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row>
    <row r="377">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row>
    <row r="378">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row>
    <row r="379">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row>
    <row r="380">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row>
    <row r="38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row>
    <row r="38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row>
    <row r="383">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row>
    <row r="384">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row>
    <row r="38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row>
    <row r="386">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row>
    <row r="387">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row>
    <row r="388">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row>
    <row r="389">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row>
    <row r="390">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row>
    <row r="39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row>
    <row r="39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row>
    <row r="393">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row>
    <row r="394">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row>
    <row r="39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row>
    <row r="396">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row>
    <row r="397">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row>
    <row r="398">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row>
    <row r="399">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row>
    <row r="400">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row>
    <row r="40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row>
    <row r="4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row>
    <row r="403">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row>
    <row r="404">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row>
    <row r="40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row>
    <row r="406">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row>
    <row r="407">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row>
    <row r="408">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row>
    <row r="409">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row>
    <row r="410">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row>
    <row r="41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row>
    <row r="41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row>
    <row r="413">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row>
    <row r="414">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row>
    <row r="41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row>
    <row r="416">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row>
    <row r="417">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row>
    <row r="418">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row>
    <row r="419">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row>
    <row r="420">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row>
    <row r="42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row>
    <row r="42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row>
    <row r="423">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row>
    <row r="424">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row>
    <row r="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row>
    <row r="426">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row>
    <row r="427">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row>
    <row r="428">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row>
    <row r="429">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row>
    <row r="430">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row>
    <row r="43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row>
    <row r="43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row>
    <row r="433">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row>
    <row r="434">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row>
    <row r="43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row>
    <row r="436">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row>
    <row r="437">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row>
    <row r="438">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row>
    <row r="439">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row>
    <row r="440">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row>
    <row r="44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row>
    <row r="44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row>
    <row r="443">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row>
    <row r="444">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row>
    <row r="44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row>
    <row r="446">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row>
    <row r="447">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row>
    <row r="448">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row>
    <row r="449">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row>
    <row r="450">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row>
    <row r="45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row>
    <row r="45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row>
    <row r="453">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row>
    <row r="454">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row>
    <row r="45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row>
    <row r="456">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row>
    <row r="457">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row>
    <row r="458">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row>
    <row r="459">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row>
    <row r="460">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row>
    <row r="46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row>
    <row r="46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row>
    <row r="463">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row>
    <row r="464">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row>
    <row r="46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row>
    <row r="466">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row>
    <row r="467">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row>
    <row r="468">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row>
    <row r="469">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row>
    <row r="470">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row>
    <row r="47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row>
    <row r="47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row>
    <row r="473">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row>
    <row r="474">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row>
    <row r="47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row>
    <row r="476">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row>
    <row r="477">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row>
    <row r="478">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row>
    <row r="479">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row>
    <row r="480">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row>
    <row r="48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row>
    <row r="48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row>
    <row r="483">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row>
    <row r="484">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row>
    <row r="48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row>
    <row r="486">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row>
    <row r="487">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row>
    <row r="488">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row>
    <row r="489">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row>
    <row r="490">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row>
    <row r="49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row>
    <row r="49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row>
    <row r="493">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row>
    <row r="494">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row>
    <row r="49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row>
    <row r="496">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row>
    <row r="497">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row>
    <row r="498">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row>
    <row r="499">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row>
    <row r="500">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row>
    <row r="50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row>
    <row r="5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row>
    <row r="503">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row>
    <row r="504">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row>
    <row r="50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row>
    <row r="506">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row>
    <row r="507">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row>
    <row r="508">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row>
    <row r="509">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row>
    <row r="510">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row>
    <row r="51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row>
    <row r="51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row>
    <row r="513">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row>
    <row r="514">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row>
    <row r="51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row>
    <row r="516">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row>
    <row r="517">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row>
    <row r="518">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row>
    <row r="519">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row>
    <row r="520">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row>
    <row r="52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row>
    <row r="52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row>
    <row r="523">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row>
    <row r="524">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row>
    <row r="5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row>
    <row r="526">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row>
    <row r="527">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row>
    <row r="528">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row>
    <row r="529">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row>
    <row r="530">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row>
    <row r="53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row>
    <row r="53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row>
    <row r="533">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row>
    <row r="534">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row>
    <row r="53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row>
    <row r="536">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row>
    <row r="537">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row>
    <row r="538">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row>
    <row r="539">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row>
    <row r="540">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row>
    <row r="54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row>
    <row r="543">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row>
    <row r="544">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row>
    <row r="54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row>
    <row r="546">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row>
    <row r="547">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row>
    <row r="548">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row>
    <row r="549">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row>
    <row r="550">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row>
    <row r="55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row>
    <row r="55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row>
    <row r="553">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row>
    <row r="554">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row>
    <row r="55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row>
    <row r="556">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row>
    <row r="557">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row>
    <row r="558">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row>
    <row r="559">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row>
    <row r="560">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row>
    <row r="56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row>
    <row r="56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row>
    <row r="563">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row>
    <row r="564">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row>
    <row r="56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row>
    <row r="566">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row>
    <row r="567">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row>
    <row r="568">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row>
    <row r="569">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row>
    <row r="570">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row>
    <row r="57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row>
    <row r="57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row>
    <row r="573">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row>
    <row r="574">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row>
    <row r="57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row>
    <row r="576">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row>
    <row r="577">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row>
    <row r="578">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row>
    <row r="579">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row>
    <row r="580">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row>
    <row r="58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row>
    <row r="58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row>
    <row r="583">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row>
    <row r="584">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row>
    <row r="58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row>
    <row r="586">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row>
    <row r="587">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row>
    <row r="588">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row>
    <row r="589">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row>
    <row r="590">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row>
    <row r="59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row>
    <row r="59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row>
    <row r="593">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row>
    <row r="594">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row>
    <row r="59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row>
    <row r="596">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row>
    <row r="597">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row>
    <row r="598">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row>
    <row r="599">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row>
    <row r="600">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row>
    <row r="60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row>
    <row r="6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row>
    <row r="603">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row>
    <row r="604">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row>
    <row r="60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row>
    <row r="606">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row>
    <row r="607">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row>
    <row r="608">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row>
    <row r="609">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row>
    <row r="610">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row>
    <row r="61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row>
    <row r="61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row>
    <row r="613">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row>
    <row r="614">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row>
    <row r="61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row>
    <row r="616">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row>
    <row r="617">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row>
    <row r="618">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row>
    <row r="619">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row>
    <row r="620">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row>
    <row r="62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row>
    <row r="62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row>
    <row r="623">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row>
    <row r="624">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row>
    <row r="6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row>
    <row r="626">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row>
    <row r="627">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row>
    <row r="628">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row>
    <row r="629">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row>
    <row r="630">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row>
    <row r="63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row>
    <row r="63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row>
    <row r="633">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row>
    <row r="634">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row>
    <row r="63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row>
    <row r="636">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row>
    <row r="637">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row>
    <row r="638">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row>
    <row r="639">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row>
    <row r="640">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row>
    <row r="64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row>
    <row r="64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row>
    <row r="643">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row>
    <row r="644">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row>
    <row r="64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row>
    <row r="646">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row>
    <row r="647">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row>
    <row r="648">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row>
    <row r="649">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row>
    <row r="650">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row>
    <row r="65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row>
    <row r="65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row>
    <row r="653">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row>
    <row r="654">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row>
    <row r="65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row>
    <row r="656">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row>
    <row r="657">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row>
    <row r="658">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row>
    <row r="659">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row>
    <row r="660">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row>
    <row r="66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row>
    <row r="66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row>
    <row r="663">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row>
    <row r="664">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row>
    <row r="66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row>
    <row r="666">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row>
    <row r="667">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row>
    <row r="668">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row>
    <row r="669">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row>
    <row r="670">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row>
    <row r="67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row>
    <row r="67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row>
    <row r="673">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row>
    <row r="674">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row>
    <row r="67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row>
    <row r="676">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row>
    <row r="677">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row>
    <row r="678">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row>
    <row r="679">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row>
    <row r="680">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row>
    <row r="68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row>
    <row r="68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row>
    <row r="683">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row>
    <row r="684">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row>
    <row r="68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row>
    <row r="686">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row>
    <row r="687">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row>
    <row r="688">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row>
    <row r="689">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row>
    <row r="690">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row>
    <row r="69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row>
    <row r="69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row>
    <row r="693">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row>
    <row r="694">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row>
    <row r="69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row>
    <row r="696">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row>
    <row r="697">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row>
    <row r="698">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row>
    <row r="699">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row>
    <row r="700">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row>
    <row r="70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row>
    <row r="7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row>
    <row r="703">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row>
    <row r="704">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row>
    <row r="70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row>
    <row r="706">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row>
    <row r="707">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row>
    <row r="708">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row>
    <row r="709">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row>
    <row r="710">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row>
    <row r="71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row>
    <row r="71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row>
    <row r="713">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row>
    <row r="714">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row>
    <row r="71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row>
    <row r="716">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row>
    <row r="717">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row>
    <row r="718">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row>
    <row r="719">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row>
    <row r="720">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row>
    <row r="72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row>
    <row r="72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row>
    <row r="723">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row>
    <row r="724">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row>
    <row r="7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row>
    <row r="726">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row>
    <row r="727">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row>
    <row r="728">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row>
    <row r="729">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row>
    <row r="730">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row>
    <row r="73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row>
    <row r="73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row>
    <row r="733">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row>
    <row r="734">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row>
    <row r="73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row>
    <row r="736">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row>
    <row r="737">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row>
    <row r="738">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row>
    <row r="739">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row>
    <row r="740">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row>
    <row r="74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row>
    <row r="74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row>
    <row r="743">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row>
    <row r="744">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row>
    <row r="74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row>
    <row r="746">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row>
    <row r="747">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row>
    <row r="748">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row>
    <row r="749">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row>
    <row r="750">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row>
    <row r="75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row>
    <row r="75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row>
    <row r="753">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row>
    <row r="754">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row>
    <row r="75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row>
    <row r="756">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row>
    <row r="757">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row>
    <row r="758">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row>
    <row r="759">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row>
    <row r="760">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row>
    <row r="76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row>
    <row r="76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row>
    <row r="763">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row>
    <row r="764">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row>
    <row r="76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row>
    <row r="766">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row>
    <row r="767">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row>
    <row r="768">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row>
    <row r="769">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row>
    <row r="770">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row>
    <row r="77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row>
    <row r="77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row>
    <row r="773">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row>
    <row r="774">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row>
    <row r="77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row>
    <row r="776">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row>
    <row r="777">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row>
    <row r="778">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row>
    <row r="779">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row>
    <row r="780">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row>
    <row r="78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row>
    <row r="78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row>
    <row r="783">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row>
    <row r="784">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row>
    <row r="78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row>
    <row r="786">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row>
    <row r="787">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row>
    <row r="788">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row>
    <row r="789">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row>
    <row r="790">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row>
    <row r="79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row>
    <row r="79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row>
    <row r="793">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row>
    <row r="794">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row>
    <row r="79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row>
    <row r="796">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row>
    <row r="797">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row>
    <row r="798">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row>
    <row r="799">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row>
    <row r="800">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row>
    <row r="80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row>
    <row r="8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row>
    <row r="803">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row>
    <row r="804">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row>
    <row r="80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row>
    <row r="806">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row>
    <row r="807">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row>
    <row r="808">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row>
    <row r="809">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row>
    <row r="810">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row>
    <row r="81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row>
    <row r="81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row>
    <row r="813">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row>
    <row r="814">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row>
    <row r="81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row>
    <row r="816">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row>
    <row r="817">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row>
    <row r="818">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row>
    <row r="819">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row>
    <row r="820">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row>
    <row r="82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row>
    <row r="82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row>
    <row r="823">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row>
    <row r="824">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row>
    <row r="8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row>
    <row r="826">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row>
    <row r="827">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row>
    <row r="828">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row>
    <row r="829">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row>
    <row r="830">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row>
    <row r="83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row>
    <row r="83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row>
    <row r="833">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row>
    <row r="834">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row>
    <row r="83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row>
    <row r="836">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row>
    <row r="837">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row>
    <row r="838">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row>
    <row r="839">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row>
    <row r="840">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row>
    <row r="84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row>
    <row r="84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row>
    <row r="843">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row>
    <row r="844">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row>
    <row r="84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row>
    <row r="846">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row>
    <row r="847">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row>
    <row r="848">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row>
    <row r="849">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row>
    <row r="850">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row>
    <row r="85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row>
    <row r="85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row>
    <row r="853">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row>
    <row r="854">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row>
    <row r="85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row>
    <row r="856">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row>
    <row r="857">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row>
    <row r="858">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row>
    <row r="859">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row>
    <row r="860">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row>
    <row r="86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row>
    <row r="86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row>
    <row r="863">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row>
    <row r="864">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row>
    <row r="86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row>
    <row r="866">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row>
    <row r="867">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row>
    <row r="868">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row>
    <row r="869">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row>
    <row r="870">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row>
    <row r="87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row>
    <row r="87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row>
    <row r="873">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row>
    <row r="874">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row>
    <row r="87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row>
    <row r="876">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row>
    <row r="877">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row>
    <row r="878">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row>
    <row r="879">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row>
    <row r="880">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row>
    <row r="88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row>
    <row r="88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row>
    <row r="883">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row>
    <row r="884">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row>
    <row r="88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row>
    <row r="886">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row>
    <row r="887">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row>
    <row r="888">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row>
    <row r="889">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row>
    <row r="890">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row>
    <row r="89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row>
    <row r="89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row>
    <row r="893">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row>
    <row r="894">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row>
    <row r="89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row>
    <row r="896">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row>
    <row r="897">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row>
    <row r="898">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row>
    <row r="899">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row>
    <row r="900">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row>
    <row r="90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row>
    <row r="9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row>
    <row r="903">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row>
    <row r="904">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row>
    <row r="90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row>
    <row r="906">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row>
    <row r="907">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row>
    <row r="908">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row>
    <row r="909">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row>
    <row r="910">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row>
    <row r="91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row>
    <row r="91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row>
    <row r="913">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row>
    <row r="914">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row>
    <row r="91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row>
    <row r="916">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row>
    <row r="917">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row>
    <row r="918">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row>
    <row r="919">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row>
    <row r="920">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row>
    <row r="92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row>
    <row r="92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row>
    <row r="923">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row>
    <row r="924">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row>
    <row r="9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row>
    <row r="926">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row>
    <row r="927">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row>
    <row r="928">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row>
    <row r="929">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row>
    <row r="930">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row>
    <row r="93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row>
    <row r="93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row>
    <row r="933">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row>
    <row r="934">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row>
    <row r="93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row>
    <row r="936">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row>
    <row r="937">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row>
    <row r="938">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row>
    <row r="939">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row>
    <row r="940">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row>
    <row r="94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row>
    <row r="94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row>
    <row r="943">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row>
    <row r="944">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row>
    <row r="94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row>
    <row r="946">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row>
    <row r="947">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row>
    <row r="948">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row>
    <row r="949">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row>
    <row r="950">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row>
    <row r="95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row>
    <row r="95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row>
    <row r="953">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row>
    <row r="954">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row>
    <row r="95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row>
    <row r="956">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row>
    <row r="957">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row>
    <row r="958">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row>
    <row r="959">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row>
    <row r="960">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row>
    <row r="96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row>
    <row r="96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row>
    <row r="963">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row>
    <row r="964">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row>
    <row r="96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row>
    <row r="966">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row>
    <row r="967">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row>
    <row r="968">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row>
    <row r="969">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row>
    <row r="970">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row>
    <row r="97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row>
    <row r="97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row>
    <row r="973">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row>
    <row r="974">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row>
    <row r="97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row>
    <row r="976">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row>
    <row r="977">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row>
    <row r="978">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row>
    <row r="979">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row>
    <row r="980">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row>
    <row r="98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row>
    <row r="98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row>
    <row r="983">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row>
    <row r="984">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row>
    <row r="98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row>
    <row r="986">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row>
    <row r="987">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row>
    <row r="988">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row>
    <row r="989">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row>
    <row r="990">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row>
    <row r="99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row>
    <row r="99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row>
    <row r="99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row>
    <row r="99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row>
    <row r="99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row>
    <row r="996">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row>
    <row r="997">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row>
    <row r="998">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row>
    <row r="999">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row>
    <row r="1000">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row>
    <row r="1001">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row>
    <row r="10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row>
    <row r="1003">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row>
    <row r="100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row>
    <row r="100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row>
    <row r="1006">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row>
    <row r="1007">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row>
  </sheetData>
  <conditionalFormatting sqref="C2:C27">
    <cfRule type="notContainsBlanks" dxfId="0" priority="1">
      <formula>LEN(TRIM(C2))&gt;0</formula>
    </cfRule>
  </conditionalFormatting>
  <conditionalFormatting sqref="C28">
    <cfRule type="notContainsBlanks" dxfId="1" priority="2">
      <formula>LEN(TRIM(C28))&gt;0</formula>
    </cfRule>
  </conditionalFormatting>
  <dataValidations>
    <dataValidation type="list" allowBlank="1" showErrorMessage="1" sqref="B2">
      <formula1>"Admissions,Enrollment,Scheduling,Communication,Medical,Secure,Financial,Data,Reader,Countersign,Impersonate"</formula1>
    </dataValidation>
    <dataValidation type="list" allowBlank="1" showErrorMessage="1" sqref="A2">
      <formula1>"Limited User,User,Admin,System Admin"</formula1>
    </dataValidation>
  </dataValidations>
  <drawing r:id="rId1"/>
</worksheet>
</file>